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hamad\Documents\Web関連_濱田家\コンテンツ\"/>
    </mc:Choice>
  </mc:AlternateContent>
  <xr:revisionPtr revIDLastSave="0" documentId="13_ncr:1_{03370382-D0B1-418B-BD53-D36DCDBB2521}" xr6:coauthVersionLast="45" xr6:coauthVersionMax="45" xr10:uidLastSave="{00000000-0000-0000-0000-000000000000}"/>
  <bookViews>
    <workbookView xWindow="1620" yWindow="1380" windowWidth="21750" windowHeight="14055" xr2:uid="{00000000-000D-0000-FFFF-FFFF00000000}"/>
  </bookViews>
  <sheets>
    <sheet name="我が家のアセットアロケーション" sheetId="45" r:id="rId1"/>
  </sheets>
  <definedNames>
    <definedName name="_xlnm.Print_Area" localSheetId="0">我が家のアセットアロケーション!$A$1:$L$106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45" l="1"/>
  <c r="D66" i="45"/>
  <c r="D65" i="45"/>
  <c r="D64" i="45"/>
  <c r="D63" i="45"/>
  <c r="D62" i="45"/>
  <c r="D61" i="45"/>
  <c r="D60" i="45"/>
  <c r="D59" i="45"/>
  <c r="D58" i="45"/>
  <c r="D57" i="45"/>
  <c r="D56" i="45"/>
  <c r="D53" i="45"/>
  <c r="D71" i="45"/>
  <c r="I45" i="45"/>
  <c r="I44" i="45"/>
  <c r="I42" i="45"/>
  <c r="I41" i="45"/>
  <c r="I40" i="45"/>
  <c r="I39" i="45"/>
  <c r="I38" i="45"/>
  <c r="I37" i="45"/>
  <c r="I36" i="45"/>
  <c r="I35" i="45"/>
  <c r="I34" i="45"/>
  <c r="I32" i="45"/>
  <c r="I31" i="45"/>
  <c r="I28" i="45"/>
  <c r="I27" i="45"/>
  <c r="I26" i="45"/>
  <c r="J5" i="45"/>
  <c r="J4" i="45"/>
  <c r="J3" i="45"/>
  <c r="I6" i="45"/>
  <c r="I5" i="45"/>
  <c r="I4" i="45"/>
  <c r="I3" i="45"/>
  <c r="J29" i="45"/>
  <c r="I29" i="45"/>
  <c r="I25" i="45"/>
  <c r="I24" i="45"/>
  <c r="I23" i="45"/>
  <c r="I22" i="45"/>
  <c r="I21" i="45"/>
  <c r="I20" i="45"/>
  <c r="I19" i="45"/>
  <c r="I18" i="45"/>
  <c r="I17" i="45"/>
  <c r="I16" i="45"/>
  <c r="J15" i="45"/>
  <c r="J9" i="45"/>
  <c r="J8" i="45"/>
  <c r="I14" i="45"/>
  <c r="I13" i="45"/>
  <c r="I12" i="45"/>
  <c r="I11" i="45"/>
  <c r="I10" i="45"/>
  <c r="I9" i="45"/>
  <c r="I8" i="45"/>
  <c r="J42" i="45" l="1"/>
  <c r="J41" i="45"/>
  <c r="J11" i="45" l="1"/>
  <c r="J14" i="45" l="1"/>
  <c r="J13" i="45"/>
  <c r="D75" i="45"/>
  <c r="D83" i="45" l="1"/>
  <c r="D82" i="45"/>
  <c r="D81" i="45"/>
  <c r="D80" i="45"/>
  <c r="D78" i="45"/>
  <c r="J26" i="45"/>
  <c r="J27" i="45"/>
  <c r="J44" i="45" l="1"/>
  <c r="D77" i="45" s="1"/>
  <c r="J43" i="45" l="1"/>
  <c r="J10" i="45" l="1"/>
  <c r="D84" i="45" l="1"/>
  <c r="D79" i="45"/>
  <c r="J18" i="45" l="1"/>
  <c r="J20" i="45"/>
  <c r="J23" i="45"/>
  <c r="J21" i="45"/>
  <c r="J22" i="45"/>
  <c r="J19" i="45"/>
  <c r="J16" i="45"/>
  <c r="J17" i="45"/>
  <c r="D97" i="45" l="1"/>
  <c r="D100" i="45"/>
  <c r="D99" i="45"/>
  <c r="D101" i="45"/>
  <c r="D98" i="45"/>
  <c r="D96" i="45"/>
  <c r="D94" i="45"/>
  <c r="J30" i="45" l="1"/>
  <c r="J25" i="45" l="1"/>
  <c r="J24" i="45"/>
  <c r="D103" i="45" l="1"/>
  <c r="D102" i="45"/>
  <c r="J6" i="45" l="1"/>
  <c r="J28" i="45"/>
  <c r="J45" i="45"/>
  <c r="J40" i="45"/>
  <c r="J12" i="45"/>
  <c r="K33" i="45" l="1"/>
  <c r="K46" i="45"/>
  <c r="D76" i="45"/>
  <c r="D74" i="45"/>
  <c r="D93" i="45" l="1"/>
  <c r="D95" i="45"/>
  <c r="D85" i="45"/>
  <c r="E86" i="45" s="1"/>
  <c r="D67" i="45"/>
  <c r="K47" i="45"/>
  <c r="D104" i="45" l="1"/>
  <c r="E105" i="45" s="1"/>
  <c r="E68" i="45"/>
  <c r="E76" i="45"/>
  <c r="E77" i="45"/>
  <c r="E83" i="45"/>
  <c r="E82" i="45"/>
  <c r="E84" i="45"/>
  <c r="E81" i="45"/>
  <c r="E78" i="45"/>
  <c r="E80" i="45"/>
  <c r="E75" i="45"/>
  <c r="E74" i="45"/>
  <c r="E79" i="45"/>
  <c r="E60" i="45"/>
  <c r="E58" i="45"/>
  <c r="E62" i="45"/>
  <c r="E61" i="45"/>
  <c r="E63" i="45"/>
  <c r="E56" i="45"/>
  <c r="E65" i="45"/>
  <c r="E64" i="45"/>
  <c r="E59" i="45"/>
  <c r="E66" i="45"/>
  <c r="E57" i="45"/>
  <c r="E97" i="45" l="1"/>
  <c r="E101" i="45"/>
  <c r="E93" i="45"/>
  <c r="E100" i="45"/>
  <c r="E95" i="45"/>
  <c r="E98" i="45"/>
  <c r="E96" i="45"/>
  <c r="E102" i="45"/>
  <c r="E103" i="45"/>
  <c r="E99" i="45"/>
  <c r="E94" i="45"/>
  <c r="E67" i="45"/>
  <c r="E85" i="45"/>
  <c r="E104" i="45" l="1"/>
</calcChain>
</file>

<file path=xl/sharedStrings.xml><?xml version="1.0" encoding="utf-8"?>
<sst xmlns="http://schemas.openxmlformats.org/spreadsheetml/2006/main" count="201" uniqueCount="83">
  <si>
    <t>名義</t>
    <rPh sb="0" eb="2">
      <t>メイギ</t>
    </rPh>
    <phoneticPr fontId="2"/>
  </si>
  <si>
    <t>種類</t>
    <rPh sb="0" eb="2">
      <t>シュルイ</t>
    </rPh>
    <phoneticPr fontId="2"/>
  </si>
  <si>
    <t>機関名</t>
    <rPh sb="0" eb="2">
      <t>キカン</t>
    </rPh>
    <rPh sb="2" eb="3">
      <t>メイ</t>
    </rPh>
    <phoneticPr fontId="2"/>
  </si>
  <si>
    <t>数量</t>
    <rPh sb="0" eb="2">
      <t>スウリョウ</t>
    </rPh>
    <phoneticPr fontId="2"/>
  </si>
  <si>
    <t>時価</t>
    <rPh sb="0" eb="2">
      <t>ジカ</t>
    </rPh>
    <phoneticPr fontId="2"/>
  </si>
  <si>
    <t>日付</t>
    <rPh sb="0" eb="2">
      <t>ヒヅケ</t>
    </rPh>
    <phoneticPr fontId="2"/>
  </si>
  <si>
    <t>小計</t>
    <rPh sb="0" eb="2">
      <t>ショウケイ</t>
    </rPh>
    <phoneticPr fontId="2"/>
  </si>
  <si>
    <t>普通預金</t>
    <rPh sb="0" eb="2">
      <t>フツウ</t>
    </rPh>
    <rPh sb="2" eb="4">
      <t>ヨキン</t>
    </rPh>
    <phoneticPr fontId="2"/>
  </si>
  <si>
    <t>総計</t>
    <rPh sb="0" eb="2">
      <t>ソウケイ</t>
    </rPh>
    <phoneticPr fontId="2"/>
  </si>
  <si>
    <t>預貯金構成</t>
    <rPh sb="0" eb="3">
      <t>ヨチョキン</t>
    </rPh>
    <rPh sb="3" eb="5">
      <t>コウセイ</t>
    </rPh>
    <phoneticPr fontId="2"/>
  </si>
  <si>
    <t>証券総合口座</t>
    <rPh sb="0" eb="2">
      <t>ショウケン</t>
    </rPh>
    <rPh sb="2" eb="4">
      <t>ソウゴウ</t>
    </rPh>
    <rPh sb="4" eb="6">
      <t>コウザ</t>
    </rPh>
    <phoneticPr fontId="2"/>
  </si>
  <si>
    <t>総合口座</t>
    <rPh sb="0" eb="2">
      <t>ソウゴウ</t>
    </rPh>
    <rPh sb="2" eb="4">
      <t>コウザ</t>
    </rPh>
    <phoneticPr fontId="2"/>
  </si>
  <si>
    <t>生活費</t>
    <rPh sb="0" eb="3">
      <t>セイカツヒ</t>
    </rPh>
    <phoneticPr fontId="2"/>
  </si>
  <si>
    <t>円普通預金</t>
    <rPh sb="0" eb="1">
      <t>エン</t>
    </rPh>
    <rPh sb="1" eb="3">
      <t>フツウ</t>
    </rPh>
    <rPh sb="3" eb="5">
      <t>ヨキン</t>
    </rPh>
    <phoneticPr fontId="2"/>
  </si>
  <si>
    <t>ハイブリッド預金</t>
    <rPh sb="6" eb="8">
      <t>ヨキン</t>
    </rPh>
    <phoneticPr fontId="2"/>
  </si>
  <si>
    <t>同上</t>
    <rPh sb="0" eb="1">
      <t>ドウ</t>
    </rPh>
    <rPh sb="1" eb="2">
      <t>ウエ</t>
    </rPh>
    <phoneticPr fontId="2"/>
  </si>
  <si>
    <t>米ドルMMF</t>
    <rPh sb="0" eb="1">
      <t>ベイ</t>
    </rPh>
    <phoneticPr fontId="2"/>
  </si>
  <si>
    <t>定期預金</t>
    <rPh sb="0" eb="2">
      <t>テイキ</t>
    </rPh>
    <rPh sb="2" eb="4">
      <t>ヨキン</t>
    </rPh>
    <phoneticPr fontId="2"/>
  </si>
  <si>
    <t>証券口座（円建て、FX）</t>
    <rPh sb="0" eb="2">
      <t>ショウケン</t>
    </rPh>
    <rPh sb="2" eb="4">
      <t>コウザ</t>
    </rPh>
    <rPh sb="5" eb="7">
      <t>エンダ</t>
    </rPh>
    <phoneticPr fontId="2"/>
  </si>
  <si>
    <t>証券口座（円建て、普通）</t>
    <rPh sb="0" eb="2">
      <t>ショウケン</t>
    </rPh>
    <rPh sb="2" eb="4">
      <t>コウザ</t>
    </rPh>
    <rPh sb="5" eb="7">
      <t>エンダ</t>
    </rPh>
    <rPh sb="9" eb="11">
      <t>フツウ</t>
    </rPh>
    <phoneticPr fontId="2"/>
  </si>
  <si>
    <t>区分</t>
    <rPh sb="0" eb="2">
      <t>クブン</t>
    </rPh>
    <phoneticPr fontId="2"/>
  </si>
  <si>
    <t>預金等</t>
    <rPh sb="0" eb="2">
      <t>ヨキン</t>
    </rPh>
    <rPh sb="2" eb="3">
      <t>トウ</t>
    </rPh>
    <phoneticPr fontId="2"/>
  </si>
  <si>
    <t>日本株式</t>
    <rPh sb="0" eb="2">
      <t>ニホン</t>
    </rPh>
    <rPh sb="2" eb="4">
      <t>カブシキ</t>
    </rPh>
    <phoneticPr fontId="2"/>
  </si>
  <si>
    <t>日本債券</t>
    <rPh sb="0" eb="2">
      <t>ニホン</t>
    </rPh>
    <rPh sb="2" eb="4">
      <t>サイケン</t>
    </rPh>
    <phoneticPr fontId="2"/>
  </si>
  <si>
    <t>先進国株式</t>
    <rPh sb="0" eb="3">
      <t>センシンコク</t>
    </rPh>
    <rPh sb="3" eb="5">
      <t>カブシキ</t>
    </rPh>
    <phoneticPr fontId="2"/>
  </si>
  <si>
    <t>先進国債券</t>
    <rPh sb="0" eb="3">
      <t>センシンコク</t>
    </rPh>
    <rPh sb="3" eb="5">
      <t>サイケン</t>
    </rPh>
    <phoneticPr fontId="2"/>
  </si>
  <si>
    <t>新興国債券</t>
    <rPh sb="0" eb="3">
      <t>シンコウコク</t>
    </rPh>
    <rPh sb="3" eb="5">
      <t>サイケン</t>
    </rPh>
    <phoneticPr fontId="2"/>
  </si>
  <si>
    <t>日本REIT</t>
    <rPh sb="0" eb="2">
      <t>ニホン</t>
    </rPh>
    <phoneticPr fontId="2"/>
  </si>
  <si>
    <t>その他（金）</t>
    <rPh sb="2" eb="3">
      <t>タ</t>
    </rPh>
    <rPh sb="4" eb="5">
      <t>キン</t>
    </rPh>
    <phoneticPr fontId="2"/>
  </si>
  <si>
    <t>その他債券</t>
    <rPh sb="2" eb="3">
      <t>タ</t>
    </rPh>
    <rPh sb="3" eb="5">
      <t>サイケン</t>
    </rPh>
    <phoneticPr fontId="2"/>
  </si>
  <si>
    <t>新興国株式</t>
    <rPh sb="0" eb="3">
      <t>シンコウコク</t>
    </rPh>
    <rPh sb="3" eb="5">
      <t>カブシキ</t>
    </rPh>
    <phoneticPr fontId="2"/>
  </si>
  <si>
    <t>生活費</t>
    <rPh sb="0" eb="3">
      <t>セイカツヒ</t>
    </rPh>
    <phoneticPr fontId="2"/>
  </si>
  <si>
    <t>先進国債券</t>
    <rPh sb="0" eb="2">
      <t>センシン</t>
    </rPh>
    <rPh sb="2" eb="3">
      <t>コク</t>
    </rPh>
    <rPh sb="3" eb="5">
      <t>サイケン</t>
    </rPh>
    <phoneticPr fontId="2"/>
  </si>
  <si>
    <t>金額</t>
    <rPh sb="0" eb="2">
      <t>キンガク</t>
    </rPh>
    <phoneticPr fontId="2"/>
  </si>
  <si>
    <t>割合</t>
    <rPh sb="0" eb="2">
      <t>ワリアイ</t>
    </rPh>
    <phoneticPr fontId="2"/>
  </si>
  <si>
    <t>生活費のみ</t>
    <rPh sb="0" eb="3">
      <t>セイカツヒ</t>
    </rPh>
    <phoneticPr fontId="2"/>
  </si>
  <si>
    <t>生活費以外（アセットマネジメント対象）</t>
    <rPh sb="0" eb="3">
      <t>セイカツヒ</t>
    </rPh>
    <rPh sb="3" eb="5">
      <t>イガイ</t>
    </rPh>
    <rPh sb="16" eb="18">
      <t>タイショウ</t>
    </rPh>
    <phoneticPr fontId="2"/>
  </si>
  <si>
    <t>新興国債券</t>
    <rPh sb="0" eb="3">
      <t>シンコウコク</t>
    </rPh>
    <phoneticPr fontId="2"/>
  </si>
  <si>
    <t>新興国株式</t>
    <rPh sb="0" eb="2">
      <t>シンコウ</t>
    </rPh>
    <rPh sb="2" eb="3">
      <t>コク</t>
    </rPh>
    <rPh sb="3" eb="5">
      <t>カブシキ</t>
    </rPh>
    <phoneticPr fontId="2"/>
  </si>
  <si>
    <t>先進国REIT</t>
    <rPh sb="0" eb="3">
      <t>センシンコク</t>
    </rPh>
    <phoneticPr fontId="2"/>
  </si>
  <si>
    <t>生活費</t>
    <phoneticPr fontId="2"/>
  </si>
  <si>
    <t>投資信託・ETF等(別シート)</t>
    <rPh sb="0" eb="2">
      <t>トウシ</t>
    </rPh>
    <rPh sb="2" eb="4">
      <t>シンタク</t>
    </rPh>
    <rPh sb="8" eb="9">
      <t>トウ</t>
    </rPh>
    <rPh sb="10" eb="11">
      <t>ベツ</t>
    </rPh>
    <phoneticPr fontId="2"/>
  </si>
  <si>
    <t>NISA</t>
    <phoneticPr fontId="2"/>
  </si>
  <si>
    <t>ガス/水道/電気等</t>
    <rPh sb="3" eb="5">
      <t>スイドウ</t>
    </rPh>
    <rPh sb="6" eb="8">
      <t>デンキ</t>
    </rPh>
    <rPh sb="8" eb="9">
      <t>トウ</t>
    </rPh>
    <phoneticPr fontId="2"/>
  </si>
  <si>
    <t>株用＋こずかい他口座</t>
    <rPh sb="0" eb="1">
      <t>カブ</t>
    </rPh>
    <rPh sb="1" eb="2">
      <t>ヨウ</t>
    </rPh>
    <rPh sb="7" eb="8">
      <t>ホカ</t>
    </rPh>
    <rPh sb="8" eb="10">
      <t>コウザ</t>
    </rPh>
    <phoneticPr fontId="2"/>
  </si>
  <si>
    <t>自動つみたて定期預金</t>
    <phoneticPr fontId="2"/>
  </si>
  <si>
    <t>証券口座（ドル建て）</t>
    <rPh sb="0" eb="2">
      <t>ショウケン</t>
    </rPh>
    <rPh sb="2" eb="4">
      <t>コウザ</t>
    </rPh>
    <rPh sb="7" eb="8">
      <t>ダ</t>
    </rPh>
    <phoneticPr fontId="2"/>
  </si>
  <si>
    <t>金額￥</t>
    <rPh sb="0" eb="2">
      <t>キンガク</t>
    </rPh>
    <phoneticPr fontId="2"/>
  </si>
  <si>
    <t>生活費</t>
    <phoneticPr fontId="2"/>
  </si>
  <si>
    <t>作成日付：</t>
    <rPh sb="0" eb="2">
      <t>サクセイ</t>
    </rPh>
    <rPh sb="2" eb="4">
      <t>ヒヅケ</t>
    </rPh>
    <phoneticPr fontId="2"/>
  </si>
  <si>
    <t>2019.12.6</t>
    <phoneticPr fontId="2"/>
  </si>
  <si>
    <t>米国株式（AAA）</t>
    <rPh sb="0" eb="2">
      <t>ベイコク</t>
    </rPh>
    <rPh sb="2" eb="4">
      <t>カブシキ</t>
    </rPh>
    <phoneticPr fontId="2"/>
  </si>
  <si>
    <t>米国株式（BBB）</t>
    <rPh sb="0" eb="2">
      <t>ベイコク</t>
    </rPh>
    <rPh sb="2" eb="4">
      <t>カブシキ</t>
    </rPh>
    <phoneticPr fontId="2"/>
  </si>
  <si>
    <t>B証券</t>
  </si>
  <si>
    <t>B証券</t>
    <phoneticPr fontId="2"/>
  </si>
  <si>
    <t>A証券</t>
    <rPh sb="1" eb="3">
      <t>ショウケン</t>
    </rPh>
    <phoneticPr fontId="2"/>
  </si>
  <si>
    <t>B証券</t>
    <rPh sb="1" eb="3">
      <t>ショウケン</t>
    </rPh>
    <phoneticPr fontId="2"/>
  </si>
  <si>
    <t>Cネット銀行</t>
    <rPh sb="4" eb="6">
      <t>ギンコウ</t>
    </rPh>
    <phoneticPr fontId="2"/>
  </si>
  <si>
    <t>株式（CCC）</t>
    <rPh sb="0" eb="2">
      <t>カブシキ</t>
    </rPh>
    <phoneticPr fontId="2"/>
  </si>
  <si>
    <t>株式（DDD）</t>
    <rPh sb="0" eb="2">
      <t>カブシキ</t>
    </rPh>
    <phoneticPr fontId="2"/>
  </si>
  <si>
    <t>株式（EEE）</t>
    <rPh sb="0" eb="2">
      <t>カブシキ</t>
    </rPh>
    <phoneticPr fontId="2"/>
  </si>
  <si>
    <t>株式（FFF）</t>
    <rPh sb="0" eb="2">
      <t>カブシキ</t>
    </rPh>
    <phoneticPr fontId="2"/>
  </si>
  <si>
    <t>株式（GGG）</t>
    <rPh sb="0" eb="2">
      <t>カブシキ</t>
    </rPh>
    <phoneticPr fontId="2"/>
  </si>
  <si>
    <t>債券（HHH)</t>
    <rPh sb="0" eb="2">
      <t>サイケン</t>
    </rPh>
    <phoneticPr fontId="2"/>
  </si>
  <si>
    <t>債券（III)</t>
    <rPh sb="0" eb="2">
      <t>サイケン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</si>
  <si>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</si>
  <si>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</si>
  <si>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株式（JJJ）</t>
    <rPh sb="0" eb="2">
      <t>カブシキ</t>
    </rPh>
    <phoneticPr fontId="2"/>
  </si>
  <si>
    <t>株式（KKK）</t>
    <rPh sb="0" eb="2">
      <t>カブシキ</t>
    </rPh>
    <phoneticPr fontId="2"/>
  </si>
  <si>
    <t>株式（LLL）</t>
    <rPh sb="0" eb="2">
      <t>カブシキ</t>
    </rPh>
    <phoneticPr fontId="2"/>
  </si>
  <si>
    <t>銀行</t>
    <rPh sb="0" eb="2">
      <t>ギンコウ</t>
    </rPh>
    <phoneticPr fontId="2"/>
  </si>
  <si>
    <t>銀行</t>
    <rPh sb="0" eb="2">
      <t>ギンコウ</t>
    </rPh>
    <phoneticPr fontId="2"/>
  </si>
  <si>
    <t>信託銀行</t>
    <rPh sb="0" eb="2">
      <t>シンタク</t>
    </rPh>
    <rPh sb="2" eb="4">
      <t>ギンコウ</t>
    </rPh>
    <phoneticPr fontId="2"/>
  </si>
  <si>
    <t>D証券</t>
  </si>
  <si>
    <t>D証券</t>
    <rPh sb="1" eb="3">
      <t>ショウケン</t>
    </rPh>
    <phoneticPr fontId="2"/>
  </si>
  <si>
    <t>１．夫</t>
    <rPh sb="2" eb="3">
      <t>オット</t>
    </rPh>
    <phoneticPr fontId="2"/>
  </si>
  <si>
    <t>２．妻</t>
    <rPh sb="2" eb="3">
      <t>ツマ</t>
    </rPh>
    <phoneticPr fontId="2"/>
  </si>
  <si>
    <t>３．トータル（〇〇家）</t>
    <rPh sb="9" eb="10">
      <t>イエ</t>
    </rPh>
    <phoneticPr fontId="2"/>
  </si>
  <si>
    <t>計（夫）</t>
    <rPh sb="0" eb="1">
      <t>ケイ</t>
    </rPh>
    <rPh sb="2" eb="3">
      <t>オット</t>
    </rPh>
    <phoneticPr fontId="2"/>
  </si>
  <si>
    <t>計（妻）</t>
    <rPh sb="0" eb="1">
      <t>ケイ</t>
    </rPh>
    <rPh sb="2" eb="3">
      <t>ツマ</t>
    </rPh>
    <phoneticPr fontId="2"/>
  </si>
  <si>
    <t>計（〇〇家）</t>
    <rPh sb="0" eb="1">
      <t>ケイ</t>
    </rPh>
    <rPh sb="4" eb="5">
      <t>ケ</t>
    </rPh>
    <phoneticPr fontId="2"/>
  </si>
  <si>
    <t>預貯金一覧（〇〇家）</t>
    <rPh sb="0" eb="3">
      <t>ヨチョキン</t>
    </rPh>
    <rPh sb="3" eb="5">
      <t>イチラン</t>
    </rPh>
    <rPh sb="8" eb="9">
      <t>イエ</t>
    </rPh>
    <phoneticPr fontId="2"/>
  </si>
  <si>
    <t>用途</t>
    <rPh sb="0" eb="2">
      <t>ヨウト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</si>
</sst>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176" formatCode="#,##0_ "/>
    <numFmt numFmtId="177" formatCode="#,##0.00_ "/>
    <numFmt numFmtId="178" formatCode="#,##0.0;[Red]\-#,##0.0"/>
    <numFmt numFmtId="179" formatCode="&quot;¥&quot;#,##0;\-#,##0"/>
    <numFmt numFmtId="180" formatCode="_ &quot;¥&quot;* #,##0.0_ ;_ &quot;¥&quot;* \-#,##0.0_ ;_ &quot;¥&quot;* &quot;-&quot;_ ;_ @_ "/>
    <numFmt numFmtId="181" formatCode="#,##0.00_ &quot;円/$&quot;"/>
    <numFmt numFmtId="182" formatCode="\$#,##0.00;\-\$#,##0.00"/>
    <numFmt numFmtId="183" formatCode="&quot;1$=&quot;General&quot;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8">
    <xf numFmtId="0" fontId="0" fillId="0" borderId="0" xfId="0"/>
    <xf numFmtId="176" fontId="0" fillId="0" borderId="0" xfId="0" applyNumberFormat="1"/>
    <xf numFmtId="42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176" fontId="0" fillId="0" borderId="0" xfId="0" applyNumberFormat="1" applyBorder="1"/>
    <xf numFmtId="0" fontId="0" fillId="0" borderId="6" xfId="0" applyBorder="1"/>
    <xf numFmtId="14" fontId="0" fillId="0" borderId="6" xfId="0" applyNumberFormat="1" applyBorder="1" applyAlignment="1">
      <alignment horizontal="right"/>
    </xf>
    <xf numFmtId="176" fontId="0" fillId="0" borderId="6" xfId="0" applyNumberFormat="1" applyBorder="1"/>
    <xf numFmtId="0" fontId="0" fillId="2" borderId="7" xfId="0" applyFill="1" applyBorder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42" fontId="0" fillId="2" borderId="7" xfId="0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38" fontId="0" fillId="0" borderId="5" xfId="0" applyNumberFormat="1" applyBorder="1"/>
    <xf numFmtId="38" fontId="0" fillId="0" borderId="6" xfId="0" applyNumberFormat="1" applyBorder="1"/>
    <xf numFmtId="38" fontId="0" fillId="0" borderId="8" xfId="0" applyNumberFormat="1" applyBorder="1"/>
    <xf numFmtId="0" fontId="0" fillId="3" borderId="5" xfId="0" applyFill="1" applyBorder="1"/>
    <xf numFmtId="38" fontId="0" fillId="3" borderId="5" xfId="0" applyNumberFormat="1" applyFill="1" applyBorder="1"/>
    <xf numFmtId="14" fontId="0" fillId="3" borderId="5" xfId="0" applyNumberFormat="1" applyFill="1" applyBorder="1" applyAlignment="1">
      <alignment horizontal="right"/>
    </xf>
    <xf numFmtId="0" fontId="0" fillId="0" borderId="8" xfId="0" applyFill="1" applyBorder="1"/>
    <xf numFmtId="177" fontId="4" fillId="0" borderId="6" xfId="0" applyNumberFormat="1" applyFont="1" applyBorder="1"/>
    <xf numFmtId="176" fontId="1" fillId="3" borderId="5" xfId="0" applyNumberFormat="1" applyFont="1" applyFill="1" applyBorder="1"/>
    <xf numFmtId="38" fontId="4" fillId="0" borderId="6" xfId="0" applyNumberFormat="1" applyFont="1" applyBorder="1"/>
    <xf numFmtId="178" fontId="1" fillId="3" borderId="5" xfId="0" applyNumberFormat="1" applyFont="1" applyFill="1" applyBorder="1"/>
    <xf numFmtId="0" fontId="0" fillId="0" borderId="5" xfId="0" applyFill="1" applyBorder="1"/>
    <xf numFmtId="176" fontId="4" fillId="0" borderId="5" xfId="0" applyNumberFormat="1" applyFont="1" applyFill="1" applyBorder="1"/>
    <xf numFmtId="14" fontId="0" fillId="0" borderId="5" xfId="0" applyNumberFormat="1" applyFill="1" applyBorder="1" applyAlignment="1">
      <alignment horizontal="right"/>
    </xf>
    <xf numFmtId="38" fontId="0" fillId="0" borderId="5" xfId="0" applyNumberFormat="1" applyFill="1" applyBorder="1"/>
    <xf numFmtId="178" fontId="1" fillId="3" borderId="5" xfId="0" applyNumberFormat="1" applyFont="1" applyFill="1" applyBorder="1" applyAlignment="1">
      <alignment horizontal="right"/>
    </xf>
    <xf numFmtId="38" fontId="5" fillId="4" borderId="6" xfId="0" applyNumberFormat="1" applyFont="1" applyFill="1" applyBorder="1"/>
    <xf numFmtId="0" fontId="0" fillId="5" borderId="6" xfId="0" applyFill="1" applyBorder="1"/>
    <xf numFmtId="38" fontId="0" fillId="5" borderId="6" xfId="0" applyNumberFormat="1" applyFill="1" applyBorder="1"/>
    <xf numFmtId="0" fontId="0" fillId="6" borderId="7" xfId="0" applyFill="1" applyBorder="1"/>
    <xf numFmtId="0" fontId="0" fillId="6" borderId="3" xfId="0" applyFill="1" applyBorder="1"/>
    <xf numFmtId="176" fontId="0" fillId="6" borderId="7" xfId="0" applyNumberFormat="1" applyFill="1" applyBorder="1"/>
    <xf numFmtId="38" fontId="0" fillId="6" borderId="7" xfId="0" applyNumberFormat="1" applyFill="1" applyBorder="1"/>
    <xf numFmtId="14" fontId="0" fillId="6" borderId="7" xfId="0" applyNumberFormat="1" applyFill="1" applyBorder="1"/>
    <xf numFmtId="38" fontId="5" fillId="6" borderId="7" xfId="0" applyNumberFormat="1" applyFont="1" applyFill="1" applyBorder="1"/>
    <xf numFmtId="14" fontId="6" fillId="0" borderId="0" xfId="0" applyNumberFormat="1" applyFont="1"/>
    <xf numFmtId="14" fontId="0" fillId="0" borderId="5" xfId="0" applyNumberFormat="1" applyFont="1" applyFill="1" applyBorder="1" applyAlignment="1">
      <alignment horizontal="right"/>
    </xf>
    <xf numFmtId="38" fontId="0" fillId="0" borderId="5" xfId="0" applyNumberFormat="1" applyFont="1" applyFill="1" applyBorder="1"/>
    <xf numFmtId="0" fontId="0" fillId="0" borderId="7" xfId="0" applyBorder="1"/>
    <xf numFmtId="0" fontId="0" fillId="0" borderId="0" xfId="0" applyBorder="1"/>
    <xf numFmtId="176" fontId="0" fillId="0" borderId="5" xfId="0" applyNumberFormat="1" applyFill="1" applyBorder="1"/>
    <xf numFmtId="179" fontId="0" fillId="0" borderId="5" xfId="0" applyNumberFormat="1" applyFont="1" applyFill="1" applyBorder="1"/>
    <xf numFmtId="0" fontId="0" fillId="7" borderId="5" xfId="0" applyFill="1" applyBorder="1"/>
    <xf numFmtId="176" fontId="1" fillId="7" borderId="5" xfId="0" applyNumberFormat="1" applyFont="1" applyFill="1" applyBorder="1"/>
    <xf numFmtId="38" fontId="1" fillId="7" borderId="5" xfId="0" applyNumberFormat="1" applyFont="1" applyFill="1" applyBorder="1"/>
    <xf numFmtId="14" fontId="0" fillId="7" borderId="5" xfId="0" applyNumberFormat="1" applyFill="1" applyBorder="1" applyAlignment="1">
      <alignment horizontal="right"/>
    </xf>
    <xf numFmtId="38" fontId="0" fillId="7" borderId="5" xfId="0" applyNumberFormat="1" applyFill="1" applyBorder="1"/>
    <xf numFmtId="38" fontId="1" fillId="5" borderId="6" xfId="0" applyNumberFormat="1" applyFont="1" applyFill="1" applyBorder="1"/>
    <xf numFmtId="14" fontId="0" fillId="5" borderId="6" xfId="0" applyNumberFormat="1" applyFill="1" applyBorder="1" applyAlignment="1">
      <alignment horizontal="right"/>
    </xf>
    <xf numFmtId="0" fontId="0" fillId="0" borderId="10" xfId="0" applyFill="1" applyBorder="1"/>
    <xf numFmtId="38" fontId="0" fillId="0" borderId="1" xfId="0" applyNumberFormat="1" applyBorder="1"/>
    <xf numFmtId="0" fontId="0" fillId="0" borderId="6" xfId="0" applyFill="1" applyBorder="1"/>
    <xf numFmtId="38" fontId="1" fillId="0" borderId="6" xfId="0" applyNumberFormat="1" applyFont="1" applyFill="1" applyBorder="1"/>
    <xf numFmtId="14" fontId="0" fillId="0" borderId="6" xfId="0" applyNumberFormat="1" applyFill="1" applyBorder="1" applyAlignment="1">
      <alignment horizontal="right"/>
    </xf>
    <xf numFmtId="38" fontId="0" fillId="0" borderId="6" xfId="0" applyNumberFormat="1" applyFill="1" applyBorder="1"/>
    <xf numFmtId="0" fontId="0" fillId="3" borderId="6" xfId="0" applyFill="1" applyBorder="1"/>
    <xf numFmtId="176" fontId="1" fillId="3" borderId="6" xfId="0" applyNumberFormat="1" applyFont="1" applyFill="1" applyBorder="1"/>
    <xf numFmtId="178" fontId="1" fillId="3" borderId="6" xfId="0" applyNumberFormat="1" applyFont="1" applyFill="1" applyBorder="1"/>
    <xf numFmtId="38" fontId="0" fillId="3" borderId="6" xfId="0" applyNumberFormat="1" applyFill="1" applyBorder="1"/>
    <xf numFmtId="176" fontId="4" fillId="0" borderId="6" xfId="0" applyNumberFormat="1" applyFont="1" applyFill="1" applyBorder="1"/>
    <xf numFmtId="0" fontId="0" fillId="5" borderId="5" xfId="0" applyFill="1" applyBorder="1"/>
    <xf numFmtId="176" fontId="1" fillId="5" borderId="5" xfId="0" applyNumberFormat="1" applyFont="1" applyFill="1" applyBorder="1"/>
    <xf numFmtId="38" fontId="1" fillId="5" borderId="5" xfId="0" applyNumberFormat="1" applyFont="1" applyFill="1" applyBorder="1"/>
    <xf numFmtId="38" fontId="0" fillId="5" borderId="5" xfId="0" applyNumberFormat="1" applyFont="1" applyFill="1" applyBorder="1" applyAlignment="1">
      <alignment horizontal="right"/>
    </xf>
    <xf numFmtId="38" fontId="0" fillId="5" borderId="5" xfId="0" applyNumberFormat="1" applyFill="1" applyBorder="1"/>
    <xf numFmtId="0" fontId="0" fillId="0" borderId="0" xfId="0" applyFill="1" applyBorder="1"/>
    <xf numFmtId="9" fontId="0" fillId="0" borderId="0" xfId="0" applyNumberFormat="1" applyFill="1" applyBorder="1"/>
    <xf numFmtId="0" fontId="0" fillId="0" borderId="0" xfId="0" applyFill="1"/>
    <xf numFmtId="176" fontId="0" fillId="0" borderId="0" xfId="0" applyNumberFormat="1" applyFill="1"/>
    <xf numFmtId="42" fontId="0" fillId="0" borderId="0" xfId="0" applyNumberFormat="1" applyFill="1"/>
    <xf numFmtId="14" fontId="0" fillId="0" borderId="0" xfId="0" applyNumberFormat="1" applyFill="1"/>
    <xf numFmtId="38" fontId="0" fillId="0" borderId="10" xfId="2" applyFont="1" applyFill="1" applyBorder="1"/>
    <xf numFmtId="38" fontId="0" fillId="0" borderId="5" xfId="2" applyFont="1" applyFill="1" applyBorder="1"/>
    <xf numFmtId="38" fontId="0" fillId="0" borderId="8" xfId="2" applyFont="1" applyFill="1" applyBorder="1"/>
    <xf numFmtId="38" fontId="0" fillId="0" borderId="6" xfId="2" applyFont="1" applyFill="1" applyBorder="1"/>
    <xf numFmtId="38" fontId="0" fillId="6" borderId="3" xfId="2" applyFont="1" applyFill="1" applyBorder="1"/>
    <xf numFmtId="38" fontId="1" fillId="0" borderId="7" xfId="2" applyFont="1" applyBorder="1"/>
    <xf numFmtId="10" fontId="0" fillId="0" borderId="10" xfId="1" applyNumberFormat="1" applyFont="1" applyFill="1" applyBorder="1"/>
    <xf numFmtId="10" fontId="0" fillId="0" borderId="5" xfId="1" applyNumberFormat="1" applyFont="1" applyFill="1" applyBorder="1"/>
    <xf numFmtId="10" fontId="0" fillId="0" borderId="8" xfId="1" applyNumberFormat="1" applyFont="1" applyFill="1" applyBorder="1"/>
    <xf numFmtId="10" fontId="0" fillId="0" borderId="6" xfId="1" applyNumberFormat="1" applyFont="1" applyFill="1" applyBorder="1"/>
    <xf numFmtId="10" fontId="0" fillId="6" borderId="3" xfId="1" applyNumberFormat="1" applyFont="1" applyFill="1" applyBorder="1"/>
    <xf numFmtId="0" fontId="0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Font="1"/>
    <xf numFmtId="0" fontId="0" fillId="0" borderId="7" xfId="0" applyFont="1" applyBorder="1"/>
    <xf numFmtId="0" fontId="0" fillId="0" borderId="0" xfId="0" applyFont="1" applyBorder="1"/>
    <xf numFmtId="38" fontId="5" fillId="0" borderId="9" xfId="0" applyNumberFormat="1" applyFont="1" applyBorder="1"/>
    <xf numFmtId="0" fontId="0" fillId="5" borderId="4" xfId="0" applyFill="1" applyBorder="1"/>
    <xf numFmtId="176" fontId="1" fillId="5" borderId="4" xfId="0" applyNumberFormat="1" applyFont="1" applyFill="1" applyBorder="1"/>
    <xf numFmtId="38" fontId="1" fillId="5" borderId="4" xfId="0" applyNumberFormat="1" applyFont="1" applyFill="1" applyBorder="1"/>
    <xf numFmtId="14" fontId="0" fillId="5" borderId="4" xfId="0" applyNumberFormat="1" applyFill="1" applyBorder="1" applyAlignment="1">
      <alignment horizontal="right"/>
    </xf>
    <xf numFmtId="38" fontId="0" fillId="5" borderId="4" xfId="0" applyNumberFormat="1" applyFill="1" applyBorder="1"/>
    <xf numFmtId="14" fontId="0" fillId="5" borderId="5" xfId="0" applyNumberFormat="1" applyFill="1" applyBorder="1" applyAlignment="1">
      <alignment horizontal="right"/>
    </xf>
    <xf numFmtId="0" fontId="0" fillId="5" borderId="6" xfId="0" applyFont="1" applyFill="1" applyBorder="1"/>
    <xf numFmtId="176" fontId="1" fillId="5" borderId="6" xfId="0" applyNumberFormat="1" applyFont="1" applyFill="1" applyBorder="1"/>
    <xf numFmtId="14" fontId="0" fillId="5" borderId="6" xfId="0" applyNumberFormat="1" applyFont="1" applyFill="1" applyBorder="1" applyAlignment="1">
      <alignment horizontal="right"/>
    </xf>
    <xf numFmtId="38" fontId="0" fillId="5" borderId="6" xfId="0" applyNumberFormat="1" applyFont="1" applyFill="1" applyBorder="1"/>
    <xf numFmtId="176" fontId="4" fillId="5" borderId="5" xfId="0" applyNumberFormat="1" applyFont="1" applyFill="1" applyBorder="1"/>
    <xf numFmtId="38" fontId="0" fillId="0" borderId="5" xfId="0" applyNumberFormat="1" applyBorder="1" applyAlignment="1">
      <alignment wrapText="1"/>
    </xf>
    <xf numFmtId="0" fontId="0" fillId="3" borderId="5" xfId="0" applyFont="1" applyFill="1" applyBorder="1"/>
    <xf numFmtId="0" fontId="0" fillId="3" borderId="10" xfId="0" applyFill="1" applyBorder="1"/>
    <xf numFmtId="176" fontId="1" fillId="3" borderId="10" xfId="0" applyNumberFormat="1" applyFont="1" applyFill="1" applyBorder="1"/>
    <xf numFmtId="178" fontId="1" fillId="3" borderId="10" xfId="0" applyNumberFormat="1" applyFont="1" applyFill="1" applyBorder="1"/>
    <xf numFmtId="178" fontId="1" fillId="3" borderId="10" xfId="0" applyNumberFormat="1" applyFont="1" applyFill="1" applyBorder="1" applyAlignment="1">
      <alignment horizontal="right"/>
    </xf>
    <xf numFmtId="38" fontId="0" fillId="3" borderId="10" xfId="0" applyNumberFormat="1" applyFill="1" applyBorder="1"/>
    <xf numFmtId="38" fontId="0" fillId="0" borderId="2" xfId="0" applyNumberFormat="1" applyBorder="1"/>
    <xf numFmtId="180" fontId="0" fillId="0" borderId="0" xfId="0" applyNumberFormat="1"/>
    <xf numFmtId="38" fontId="0" fillId="0" borderId="0" xfId="0" applyNumberFormat="1"/>
    <xf numFmtId="0" fontId="0" fillId="0" borderId="5" xfId="0" applyFill="1" applyBorder="1" applyAlignment="1">
      <alignment vertical="center"/>
    </xf>
    <xf numFmtId="181" fontId="0" fillId="0" borderId="0" xfId="0" applyNumberFormat="1"/>
    <xf numFmtId="181" fontId="0" fillId="0" borderId="5" xfId="0" applyNumberFormat="1" applyFont="1" applyFill="1" applyBorder="1"/>
    <xf numFmtId="182" fontId="0" fillId="0" borderId="5" xfId="0" applyNumberFormat="1" applyFont="1" applyFill="1" applyBorder="1"/>
    <xf numFmtId="0" fontId="0" fillId="5" borderId="10" xfId="0" applyFont="1" applyFill="1" applyBorder="1"/>
    <xf numFmtId="176" fontId="0" fillId="5" borderId="10" xfId="0" applyNumberFormat="1" applyFont="1" applyFill="1" applyBorder="1"/>
    <xf numFmtId="38" fontId="0" fillId="5" borderId="10" xfId="0" applyNumberFormat="1" applyFont="1" applyFill="1" applyBorder="1"/>
    <xf numFmtId="14" fontId="0" fillId="5" borderId="10" xfId="0" applyNumberFormat="1" applyFont="1" applyFill="1" applyBorder="1" applyAlignment="1">
      <alignment horizontal="right"/>
    </xf>
    <xf numFmtId="38" fontId="0" fillId="0" borderId="6" xfId="0" applyNumberFormat="1" applyFont="1" applyFill="1" applyBorder="1"/>
    <xf numFmtId="14" fontId="0" fillId="0" borderId="6" xfId="0" applyNumberFormat="1" applyFont="1" applyFill="1" applyBorder="1" applyAlignment="1">
      <alignment horizontal="right"/>
    </xf>
    <xf numFmtId="0" fontId="0" fillId="8" borderId="5" xfId="0" applyFont="1" applyFill="1" applyBorder="1"/>
    <xf numFmtId="0" fontId="0" fillId="8" borderId="5" xfId="0" applyFill="1" applyBorder="1"/>
    <xf numFmtId="182" fontId="0" fillId="8" borderId="5" xfId="0" applyNumberFormat="1" applyFill="1" applyBorder="1"/>
    <xf numFmtId="176" fontId="1" fillId="8" borderId="5" xfId="0" applyNumberFormat="1" applyFont="1" applyFill="1" applyBorder="1"/>
    <xf numFmtId="182" fontId="0" fillId="8" borderId="5" xfId="0" applyNumberFormat="1" applyFont="1" applyFill="1" applyBorder="1"/>
    <xf numFmtId="14" fontId="0" fillId="8" borderId="5" xfId="0" applyNumberFormat="1" applyFill="1" applyBorder="1" applyAlignment="1">
      <alignment horizontal="right"/>
    </xf>
    <xf numFmtId="38" fontId="0" fillId="8" borderId="5" xfId="0" applyNumberFormat="1" applyFill="1" applyBorder="1"/>
    <xf numFmtId="178" fontId="1" fillId="8" borderId="5" xfId="0" applyNumberFormat="1" applyFont="1" applyFill="1" applyBorder="1"/>
    <xf numFmtId="42" fontId="0" fillId="0" borderId="0" xfId="0" applyNumberFormat="1" applyAlignment="1">
      <alignment horizontal="right"/>
    </xf>
    <xf numFmtId="176" fontId="0" fillId="0" borderId="6" xfId="0" applyNumberFormat="1" applyFill="1" applyBorder="1"/>
    <xf numFmtId="38" fontId="5" fillId="4" borderId="6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left" vertical="center"/>
    </xf>
    <xf numFmtId="183" fontId="0" fillId="0" borderId="0" xfId="0" applyNumberFormat="1"/>
    <xf numFmtId="38" fontId="0" fillId="5" borderId="5" xfId="0" applyNumberFormat="1" applyFont="1" applyFill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資産内訳（夫）</a:t>
            </a:r>
            <a:endParaRPr lang="ja-JP"/>
          </a:p>
        </c:rich>
      </c:tx>
      <c:layout>
        <c:manualLayout>
          <c:xMode val="edge"/>
          <c:yMode val="edge"/>
          <c:x val="0.34375892685130444"/>
          <c:y val="7.76806633561655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221389233968208"/>
          <c:y val="0.32968903701392321"/>
          <c:w val="0.40950740401777103"/>
          <c:h val="0.64611736105809081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96-430C-B476-CAC5831D5E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96-430C-B476-CAC5831D5E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496-430C-B476-CAC5831D5E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496-430C-B476-CAC5831D5E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496-430C-B476-CAC5831D5E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496-430C-B476-CAC5831D5E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496-430C-B476-CAC5831D5E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496-430C-B476-CAC5831D5E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496-430C-B476-CAC5831D5E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496-430C-B476-CAC5831D5E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496-430C-B476-CAC5831D5EDD}"/>
              </c:ext>
            </c:extLst>
          </c:dPt>
          <c:dLbls>
            <c:dLbl>
              <c:idx val="0"/>
              <c:layout>
                <c:manualLayout>
                  <c:x val="0.20651168679284929"/>
                  <c:y val="0.24453196864428012"/>
                </c:manualLayout>
              </c:layout>
              <c:spPr>
                <a:xfrm>
                  <a:off x="4112758" y="1543506"/>
                  <a:ext cx="1215104" cy="531900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34752"/>
                        <a:gd name="adj2" fmla="val -5603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295228134989868"/>
                      <c:h val="0.145315397201502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496-430C-B476-CAC5831D5EDD}"/>
                </c:ext>
              </c:extLst>
            </c:dLbl>
            <c:dLbl>
              <c:idx val="1"/>
              <c:layout>
                <c:manualLayout>
                  <c:x val="9.4385364639803765E-2"/>
                  <c:y val="-9.0538932401029767E-2"/>
                </c:manualLayout>
              </c:layout>
              <c:spPr>
                <a:xfrm>
                  <a:off x="3830886" y="2822532"/>
                  <a:ext cx="1190149" cy="564902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5535"/>
                        <a:gd name="adj2" fmla="val -64583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775522107987214"/>
                      <c:h val="0.154331273131509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496-430C-B476-CAC5831D5EDD}"/>
                </c:ext>
              </c:extLst>
            </c:dLbl>
            <c:dLbl>
              <c:idx val="2"/>
              <c:layout>
                <c:manualLayout>
                  <c:x val="3.4866248378094954E-2"/>
                  <c:y val="0.38840013825075825"/>
                </c:manualLayout>
              </c:layout>
              <c:spPr>
                <a:xfrm>
                  <a:off x="585504" y="2974553"/>
                  <a:ext cx="1236624" cy="65020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0010"/>
                        <a:gd name="adj2" fmla="val -14126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80131500368857"/>
                      <c:h val="0.17167943148171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496-430C-B476-CAC5831D5EDD}"/>
                </c:ext>
              </c:extLst>
            </c:dLbl>
            <c:dLbl>
              <c:idx val="3"/>
              <c:layout>
                <c:manualLayout>
                  <c:x val="-0.10633262828602406"/>
                  <c:y val="0.34860314190426428"/>
                </c:manualLayout>
              </c:layout>
              <c:spPr>
                <a:xfrm>
                  <a:off x="215843" y="2305596"/>
                  <a:ext cx="1118966" cy="584502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14989"/>
                        <a:gd name="adj2" fmla="val -14755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888845302638203"/>
                      <c:h val="0.154331273131509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496-430C-B476-CAC5831D5EDD}"/>
                </c:ext>
              </c:extLst>
            </c:dLbl>
            <c:dLbl>
              <c:idx val="4"/>
              <c:layout>
                <c:manualLayout>
                  <c:x val="-0.12990784024457439"/>
                  <c:y val="0.13878847343544415"/>
                </c:manualLayout>
              </c:layout>
              <c:spPr>
                <a:xfrm>
                  <a:off x="172372" y="1586053"/>
                  <a:ext cx="1050475" cy="492517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30156"/>
                        <a:gd name="adj2" fmla="val -3349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671471562898861"/>
                      <c:h val="0.13004378577725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496-430C-B476-CAC5831D5EDD}"/>
                </c:ext>
              </c:extLst>
            </c:dLbl>
            <c:dLbl>
              <c:idx val="5"/>
              <c:layout>
                <c:manualLayout>
                  <c:x val="-5.3622570899008092E-2"/>
                  <c:y val="-7.7179023369808273E-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0444684656729"/>
                      <c:h val="0.116165221574829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496-430C-B476-CAC5831D5EDD}"/>
                </c:ext>
              </c:extLst>
            </c:dLbl>
            <c:dLbl>
              <c:idx val="6"/>
              <c:layout>
                <c:manualLayout>
                  <c:x val="-0.16746716197721337"/>
                  <c:y val="-0.1022844379972017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375594269253738"/>
                      <c:h val="0.164740196283331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496-430C-B476-CAC5831D5EDD}"/>
                </c:ext>
              </c:extLst>
            </c:dLbl>
            <c:dLbl>
              <c:idx val="7"/>
              <c:layout>
                <c:manualLayout>
                  <c:x val="-6.9913946413246206E-2"/>
                  <c:y val="-8.153656468927178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883089965924657"/>
                      <c:h val="0.1508616320809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0496-430C-B476-CAC5831D5EDD}"/>
                </c:ext>
              </c:extLst>
            </c:dLbl>
            <c:dLbl>
              <c:idx val="8"/>
              <c:layout>
                <c:manualLayout>
                  <c:x val="0.10735049590744622"/>
                  <c:y val="-0.1110285136194339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0496-430C-B476-CAC5831D5EDD}"/>
                </c:ext>
              </c:extLst>
            </c:dLbl>
            <c:dLbl>
              <c:idx val="9"/>
              <c:layout>
                <c:manualLayout>
                  <c:x val="0.30960769446949027"/>
                  <c:y val="-9.559789974704403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606969929390275"/>
                      <c:h val="9.88169893249828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496-430C-B476-CAC5831D5EDD}"/>
                </c:ext>
              </c:extLst>
            </c:dLbl>
            <c:dLbl>
              <c:idx val="10"/>
              <c:layout>
                <c:manualLayout>
                  <c:x val="0.32362205646436132"/>
                  <c:y val="6.98845620685829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871282157870701"/>
                      <c:h val="0.143922310660100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0496-430C-B476-CAC5831D5ED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我が家のアセットアロケーション!$C$56:$C$66</c:f>
              <c:strCache>
                <c:ptCount val="11"/>
                <c:pt idx="0">
                  <c:v>預金等</c:v>
                </c:pt>
                <c:pt idx="1">
                  <c:v>日本債券</c:v>
                </c:pt>
                <c:pt idx="2">
                  <c:v>日本株式</c:v>
                </c:pt>
                <c:pt idx="3">
                  <c:v>先進国債券</c:v>
                </c:pt>
                <c:pt idx="4">
                  <c:v>新興国債券</c:v>
                </c:pt>
                <c:pt idx="5">
                  <c:v>その他債券</c:v>
                </c:pt>
                <c:pt idx="6">
                  <c:v>先進国株式</c:v>
                </c:pt>
                <c:pt idx="7">
                  <c:v>新興国株式</c:v>
                </c:pt>
                <c:pt idx="8">
                  <c:v>日本REIT</c:v>
                </c:pt>
                <c:pt idx="9">
                  <c:v>先進国REIT</c:v>
                </c:pt>
                <c:pt idx="10">
                  <c:v>その他（金）</c:v>
                </c:pt>
              </c:strCache>
            </c:strRef>
          </c:cat>
          <c:val>
            <c:numRef>
              <c:f>我が家のアセットアロケーション!$D$56:$D$66</c:f>
              <c:numCache>
                <c:formatCode>#,##0_);[Red]\(#,##0\)</c:formatCode>
                <c:ptCount val="11"/>
                <c:pt idx="0">
                  <c:v>380726</c:v>
                </c:pt>
                <c:pt idx="1">
                  <c:v>2011000</c:v>
                </c:pt>
                <c:pt idx="2">
                  <c:v>421000</c:v>
                </c:pt>
                <c:pt idx="3">
                  <c:v>11000</c:v>
                </c:pt>
                <c:pt idx="4">
                  <c:v>11000</c:v>
                </c:pt>
                <c:pt idx="5">
                  <c:v>11000</c:v>
                </c:pt>
                <c:pt idx="6">
                  <c:v>291800</c:v>
                </c:pt>
                <c:pt idx="7">
                  <c:v>11000</c:v>
                </c:pt>
                <c:pt idx="8">
                  <c:v>11000</c:v>
                </c:pt>
                <c:pt idx="9">
                  <c:v>11000</c:v>
                </c:pt>
                <c:pt idx="10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496-430C-B476-CAC5831D5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5B9BD5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資産内訳（妻）</a:t>
            </a:r>
          </a:p>
        </c:rich>
      </c:tx>
      <c:layout>
        <c:manualLayout>
          <c:xMode val="edge"/>
          <c:yMode val="edge"/>
          <c:x val="0.36680554390249726"/>
          <c:y val="1.1749891984260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531110603480075"/>
          <c:y val="0.2737530542780246"/>
          <c:w val="0.4545629735692307"/>
          <c:h val="0.686708404996880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294-42F3-895C-D67ACE58E2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294-42F3-895C-D67ACE58E2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294-42F3-895C-D67ACE58E2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294-42F3-895C-D67ACE58E2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294-42F3-895C-D67ACE58E2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294-42F3-895C-D67ACE58E2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294-42F3-895C-D67ACE58E2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294-42F3-895C-D67ACE58E2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294-42F3-895C-D67ACE58E2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294-42F3-895C-D67ACE58E29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294-42F3-895C-D67ACE58E29F}"/>
              </c:ext>
            </c:extLst>
          </c:dPt>
          <c:dLbls>
            <c:dLbl>
              <c:idx val="0"/>
              <c:layout>
                <c:manualLayout>
                  <c:x val="0.19612465536018242"/>
                  <c:y val="0.42458462347317905"/>
                </c:manualLayout>
              </c:layout>
              <c:spPr>
                <a:xfrm>
                  <a:off x="3500781" y="1426318"/>
                  <a:ext cx="1109878" cy="592206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8381"/>
                        <a:gd name="adj2" fmla="val -13110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521154395281834"/>
                      <c:h val="0.20090050244313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294-42F3-895C-D67ACE58E29F}"/>
                </c:ext>
              </c:extLst>
            </c:dLbl>
            <c:dLbl>
              <c:idx val="1"/>
              <c:layout>
                <c:manualLayout>
                  <c:x val="2.0724584813556126E-2"/>
                  <c:y val="0.44100403662305038"/>
                </c:manualLayout>
              </c:layout>
              <c:spPr>
                <a:xfrm>
                  <a:off x="3944748" y="2264395"/>
                  <a:ext cx="1572744" cy="520562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1471"/>
                        <a:gd name="adj2" fmla="val -95770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662283098441387"/>
                      <c:h val="0.17659604601338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94-42F3-895C-D67ACE58E29F}"/>
                </c:ext>
              </c:extLst>
            </c:dLbl>
            <c:dLbl>
              <c:idx val="2"/>
              <c:layout>
                <c:manualLayout>
                  <c:x val="1.8530765358582984E-2"/>
                  <c:y val="-2.1541943190102591E-2"/>
                </c:manualLayout>
              </c:layout>
              <c:spPr>
                <a:xfrm>
                  <a:off x="1307473" y="2368220"/>
                  <a:ext cx="1297000" cy="516040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5535"/>
                        <a:gd name="adj2" fmla="val -7091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812347641975858"/>
                      <c:h val="0.17506192991062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294-42F3-895C-D67ACE58E29F}"/>
                </c:ext>
              </c:extLst>
            </c:dLbl>
            <c:dLbl>
              <c:idx val="3"/>
              <c:layout>
                <c:manualLayout>
                  <c:x val="-0.11980676167061646"/>
                  <c:y val="0.43456372480672611"/>
                </c:manualLayout>
              </c:layout>
              <c:spPr>
                <a:xfrm>
                  <a:off x="254000" y="1798355"/>
                  <a:ext cx="1184460" cy="53253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9024"/>
                        <a:gd name="adj2" fmla="val -73220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832941898145652"/>
                      <c:h val="0.18065752839373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294-42F3-895C-D67ACE58E29F}"/>
                </c:ext>
              </c:extLst>
            </c:dLbl>
            <c:dLbl>
              <c:idx val="4"/>
              <c:layout>
                <c:manualLayout>
                  <c:x val="-0.32263076117250883"/>
                  <c:y val="0.30869124057208158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F294-42F3-895C-D67ACE58E29F}"/>
                </c:ext>
              </c:extLst>
            </c:dLbl>
            <c:dLbl>
              <c:idx val="5"/>
              <c:layout>
                <c:manualLayout>
                  <c:x val="-0.33957178571943664"/>
                  <c:y val="0.17772760410358907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649743175195994"/>
                      <c:h val="7.78030529073168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94-42F3-895C-D67ACE58E29F}"/>
                </c:ext>
              </c:extLst>
            </c:dLbl>
            <c:dLbl>
              <c:idx val="6"/>
              <c:layout>
                <c:manualLayout>
                  <c:x val="-0.34089041510448442"/>
                  <c:y val="7.919947449903591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995048793556525"/>
                      <c:h val="0.160350069605212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294-42F3-895C-D67ACE58E29F}"/>
                </c:ext>
              </c:extLst>
            </c:dLbl>
            <c:dLbl>
              <c:idx val="7"/>
              <c:layout>
                <c:manualLayout>
                  <c:x val="-0.23833835670000275"/>
                  <c:y val="-9.225576853396680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835441265970091"/>
                      <c:h val="0.106233576096102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94-42F3-895C-D67ACE58E29F}"/>
                </c:ext>
              </c:extLst>
            </c:dLbl>
            <c:dLbl>
              <c:idx val="8"/>
              <c:layout>
                <c:manualLayout>
                  <c:x val="3.8888892291241671E-2"/>
                  <c:y val="-3.916630661420231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F294-42F3-895C-D67ACE58E29F}"/>
                </c:ext>
              </c:extLst>
            </c:dLbl>
            <c:dLbl>
              <c:idx val="9"/>
              <c:layout>
                <c:manualLayout>
                  <c:x val="0.23545652730088698"/>
                  <c:y val="1.50844872639890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529578204294634"/>
                      <c:h val="0.15222706297984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294-42F3-895C-D67ACE58E29F}"/>
                </c:ext>
              </c:extLst>
            </c:dLbl>
            <c:dLbl>
              <c:idx val="10"/>
              <c:layout>
                <c:manualLayout>
                  <c:x val="0.30744199561060215"/>
                  <c:y val="0.19610562050315478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65926758237127"/>
                      <c:h val="0.146848609222938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F294-42F3-895C-D67ACE58E29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我が家のアセットアロケーション!$C$74:$C$84</c:f>
              <c:strCache>
                <c:ptCount val="11"/>
                <c:pt idx="0">
                  <c:v>預金等</c:v>
                </c:pt>
                <c:pt idx="1">
                  <c:v>日本債券</c:v>
                </c:pt>
                <c:pt idx="2">
                  <c:v>日本株式</c:v>
                </c:pt>
                <c:pt idx="3">
                  <c:v>先進国債券</c:v>
                </c:pt>
                <c:pt idx="4">
                  <c:v>新興国債券</c:v>
                </c:pt>
                <c:pt idx="5">
                  <c:v>その他債券</c:v>
                </c:pt>
                <c:pt idx="6">
                  <c:v>先進国株式</c:v>
                </c:pt>
                <c:pt idx="7">
                  <c:v>新興国株式</c:v>
                </c:pt>
                <c:pt idx="8">
                  <c:v>日本REIT</c:v>
                </c:pt>
                <c:pt idx="9">
                  <c:v>先進国REIT</c:v>
                </c:pt>
                <c:pt idx="10">
                  <c:v>その他（金）</c:v>
                </c:pt>
              </c:strCache>
            </c:strRef>
          </c:cat>
          <c:val>
            <c:numRef>
              <c:f>我が家のアセットアロケーション!$D$74:$D$84</c:f>
              <c:numCache>
                <c:formatCode>#,##0_);[Red]\(#,##0\)</c:formatCode>
                <c:ptCount val="11"/>
                <c:pt idx="0">
                  <c:v>20032</c:v>
                </c:pt>
                <c:pt idx="1">
                  <c:v>700079</c:v>
                </c:pt>
                <c:pt idx="2">
                  <c:v>870400</c:v>
                </c:pt>
                <c:pt idx="3">
                  <c:v>500000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94-42F3-895C-D67ACE58E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5B9BD5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資産内訳（〇〇家）</a:t>
            </a:r>
          </a:p>
        </c:rich>
      </c:tx>
      <c:layout>
        <c:manualLayout>
          <c:xMode val="edge"/>
          <c:yMode val="edge"/>
          <c:x val="0.36863207852443108"/>
          <c:y val="1.5419489994943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531110603480075"/>
          <c:y val="0.2737530542780246"/>
          <c:w val="0.4545629735692307"/>
          <c:h val="0.686708404996880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E2-4357-B74D-B07BDA75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E2-4357-B74D-B07BDA75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E2-4357-B74D-B07BDA75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E2-4357-B74D-B07BDA75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E2-4357-B74D-B07BDA7532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3E2-4357-B74D-B07BDA7532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3E2-4357-B74D-B07BDA7532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3E2-4357-B74D-B07BDA7532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3E2-4357-B74D-B07BDA7532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3E2-4357-B74D-B07BDA7532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3E2-4357-B74D-B07BDA753278}"/>
              </c:ext>
            </c:extLst>
          </c:dPt>
          <c:dLbls>
            <c:dLbl>
              <c:idx val="0"/>
              <c:layout>
                <c:manualLayout>
                  <c:x val="0.20214893342067369"/>
                  <c:y val="0.43742844759084021"/>
                </c:manualLayout>
              </c:layout>
              <c:spPr>
                <a:xfrm>
                  <a:off x="4065047" y="2045596"/>
                  <a:ext cx="1443578" cy="40316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20340"/>
                        <a:gd name="adj2" fmla="val -189672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731204832272675"/>
                      <c:h val="0.116496713140215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3E2-4357-B74D-B07BDA753278}"/>
                </c:ext>
              </c:extLst>
            </c:dLbl>
            <c:dLbl>
              <c:idx val="1"/>
              <c:layout>
                <c:manualLayout>
                  <c:x val="3.4593086730033938E-3"/>
                  <c:y val="9.1179657588672844E-2"/>
                </c:manualLayout>
              </c:layout>
              <c:spPr>
                <a:xfrm>
                  <a:off x="4796121" y="2361927"/>
                  <a:ext cx="1923427" cy="36985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8622"/>
                        <a:gd name="adj2" fmla="val -133385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662287419552006"/>
                      <c:h val="0.106871342916997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E2-4357-B74D-B07BDA753278}"/>
                </c:ext>
              </c:extLst>
            </c:dLbl>
            <c:dLbl>
              <c:idx val="2"/>
              <c:layout>
                <c:manualLayout>
                  <c:x val="2.8059124188423764E-2"/>
                  <c:y val="0.17614664451347251"/>
                </c:manualLayout>
              </c:layout>
              <c:spPr>
                <a:xfrm>
                  <a:off x="366416" y="2869042"/>
                  <a:ext cx="1382294" cy="42804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4468"/>
                        <a:gd name="adj2" fmla="val -109893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638837953474993"/>
                      <c:h val="0.123685906234197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3E2-4357-B74D-B07BDA753278}"/>
                </c:ext>
              </c:extLst>
            </c:dLbl>
            <c:dLbl>
              <c:idx val="3"/>
              <c:layout>
                <c:manualLayout>
                  <c:x val="-9.4010757144321305E-2"/>
                  <c:y val="0.43512172217004985"/>
                </c:manualLayout>
              </c:layout>
              <c:spPr>
                <a:xfrm>
                  <a:off x="278244" y="2096174"/>
                  <a:ext cx="1168774" cy="625210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11000"/>
                        <a:gd name="adj2" fmla="val -12389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832941898145652"/>
                      <c:h val="0.18065752839373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3E2-4357-B74D-B07BDA753278}"/>
                </c:ext>
              </c:extLst>
            </c:dLbl>
            <c:dLbl>
              <c:idx val="4"/>
              <c:layout>
                <c:manualLayout>
                  <c:x val="-0.23185790231229586"/>
                  <c:y val="0.27118399190926823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33145"/>
                        <a:gd name="adj2" fmla="val -12461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C3E2-4357-B74D-B07BDA753278}"/>
                </c:ext>
              </c:extLst>
            </c:dLbl>
            <c:dLbl>
              <c:idx val="5"/>
              <c:layout>
                <c:manualLayout>
                  <c:x val="-0.13392671416921781"/>
                  <c:y val="0.1454914397168243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214545762424857"/>
                      <c:h val="7.04636278263382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3E2-4357-B74D-B07BDA753278}"/>
                </c:ext>
              </c:extLst>
            </c:dLbl>
            <c:dLbl>
              <c:idx val="6"/>
              <c:layout>
                <c:manualLayout>
                  <c:x val="-0.28227022980361749"/>
                  <c:y val="5.7181246839557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926559522525438"/>
                      <c:h val="0.160350213104095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3E2-4357-B74D-B07BDA753278}"/>
                </c:ext>
              </c:extLst>
            </c:dLbl>
            <c:dLbl>
              <c:idx val="7"/>
              <c:layout>
                <c:manualLayout>
                  <c:x val="-0.15301694673564786"/>
                  <c:y val="-1.519164920898649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835441265970091"/>
                      <c:h val="0.106233576096102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3E2-4357-B74D-B07BDA753278}"/>
                </c:ext>
              </c:extLst>
            </c:dLbl>
            <c:dLbl>
              <c:idx val="8"/>
              <c:layout>
                <c:manualLayout>
                  <c:x val="5.4812418396766621E-2"/>
                  <c:y val="-3.916636567218088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C3E2-4357-B74D-B07BDA753278}"/>
                </c:ext>
              </c:extLst>
            </c:dLbl>
            <c:dLbl>
              <c:idx val="9"/>
              <c:layout>
                <c:manualLayout>
                  <c:x val="0.30601954467066828"/>
                  <c:y val="1.324972910496279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661992593391581"/>
                      <c:h val="0.10452069638084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3E2-4357-B74D-B07BDA753278}"/>
                </c:ext>
              </c:extLst>
            </c:dLbl>
            <c:dLbl>
              <c:idx val="10"/>
              <c:layout>
                <c:manualLayout>
                  <c:x val="0.3327042357056878"/>
                  <c:y val="0.1494334059605226"/>
                </c:manualLayout>
              </c:layout>
              <c:spPr>
                <a:xfrm>
                  <a:off x="3932579" y="1023132"/>
                  <a:ext cx="1461573" cy="39390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5B9BD5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27805"/>
                        <a:gd name="adj2" fmla="val -40430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051961313055044"/>
                      <c:h val="0.11382099255941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C3E2-4357-B74D-B07BDA7532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我が家のアセットアロケーション!$C$93:$C$103</c:f>
              <c:strCache>
                <c:ptCount val="11"/>
                <c:pt idx="0">
                  <c:v>預金等</c:v>
                </c:pt>
                <c:pt idx="1">
                  <c:v>日本債券</c:v>
                </c:pt>
                <c:pt idx="2">
                  <c:v>日本株式</c:v>
                </c:pt>
                <c:pt idx="3">
                  <c:v>先進国債券</c:v>
                </c:pt>
                <c:pt idx="4">
                  <c:v>新興国債券</c:v>
                </c:pt>
                <c:pt idx="5">
                  <c:v>その他債券</c:v>
                </c:pt>
                <c:pt idx="6">
                  <c:v>先進国株式</c:v>
                </c:pt>
                <c:pt idx="7">
                  <c:v>新興国株式</c:v>
                </c:pt>
                <c:pt idx="8">
                  <c:v>日本REIT</c:v>
                </c:pt>
                <c:pt idx="9">
                  <c:v>先進国REIT</c:v>
                </c:pt>
                <c:pt idx="10">
                  <c:v>その他（金）</c:v>
                </c:pt>
              </c:strCache>
            </c:strRef>
          </c:cat>
          <c:val>
            <c:numRef>
              <c:f>我が家のアセットアロケーション!$D$93:$D$103</c:f>
              <c:numCache>
                <c:formatCode>#,##0_);[Red]\(#,##0\)</c:formatCode>
                <c:ptCount val="11"/>
                <c:pt idx="0">
                  <c:v>400758</c:v>
                </c:pt>
                <c:pt idx="1">
                  <c:v>2711079</c:v>
                </c:pt>
                <c:pt idx="2">
                  <c:v>1291400</c:v>
                </c:pt>
                <c:pt idx="3">
                  <c:v>511000</c:v>
                </c:pt>
                <c:pt idx="4">
                  <c:v>11000</c:v>
                </c:pt>
                <c:pt idx="5">
                  <c:v>11000</c:v>
                </c:pt>
                <c:pt idx="6">
                  <c:v>291800</c:v>
                </c:pt>
                <c:pt idx="7">
                  <c:v>11000</c:v>
                </c:pt>
                <c:pt idx="8">
                  <c:v>11000</c:v>
                </c:pt>
                <c:pt idx="9">
                  <c:v>11000</c:v>
                </c:pt>
                <c:pt idx="10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3E2-4357-B74D-B07BDA753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5B9BD5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48</xdr:row>
      <xdr:rowOff>170089</xdr:rowOff>
    </xdr:from>
    <xdr:to>
      <xdr:col>9</xdr:col>
      <xdr:colOff>1904999</xdr:colOff>
      <xdr:row>70</xdr:row>
      <xdr:rowOff>115660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108857</xdr:colOff>
      <xdr:row>70</xdr:row>
      <xdr:rowOff>163739</xdr:rowOff>
    </xdr:from>
    <xdr:to>
      <xdr:col>10</xdr:col>
      <xdr:colOff>79375</xdr:colOff>
      <xdr:row>87</xdr:row>
      <xdr:rowOff>31750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111125</xdr:colOff>
      <xdr:row>88</xdr:row>
      <xdr:rowOff>0</xdr:rowOff>
    </xdr:from>
    <xdr:to>
      <xdr:col>9</xdr:col>
      <xdr:colOff>1905000</xdr:colOff>
      <xdr:row>104</xdr:row>
      <xdr:rowOff>158750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1285875</xdr:colOff>
      <xdr:row>8</xdr:row>
      <xdr:rowOff>63499</xdr:rowOff>
    </xdr:from>
    <xdr:to>
      <xdr:col>2</xdr:col>
      <xdr:colOff>2555875</xdr:colOff>
      <xdr:row>14</xdr:row>
      <xdr:rowOff>15874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74BB6D6-8D9F-4398-B883-9D382709D048}"/>
            </a:ext>
          </a:extLst>
        </xdr:cNvPr>
        <xdr:cNvSpPr/>
      </xdr:nvSpPr>
      <xdr:spPr bwMode="auto">
        <a:xfrm>
          <a:off x="2016125" y="1460499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種類は保有資産を書く。</a:t>
          </a:r>
        </a:p>
      </xdr:txBody>
    </xdr:sp>
    <xdr:clientData/>
  </xdr:twoCellAnchor>
  <xdr:twoCellAnchor>
    <xdr:from>
      <xdr:col>2</xdr:col>
      <xdr:colOff>1978025</xdr:colOff>
      <xdr:row>15</xdr:row>
      <xdr:rowOff>104774</xdr:rowOff>
    </xdr:from>
    <xdr:to>
      <xdr:col>3</xdr:col>
      <xdr:colOff>454025</xdr:colOff>
      <xdr:row>21</xdr:row>
      <xdr:rowOff>57149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20BD212-1008-4466-9FB9-B4C15FFA3C4A}"/>
            </a:ext>
          </a:extLst>
        </xdr:cNvPr>
        <xdr:cNvSpPr/>
      </xdr:nvSpPr>
      <xdr:spPr bwMode="auto">
        <a:xfrm>
          <a:off x="2708275" y="2724149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区分は下の預貯金構成と関連付けしているので変更しない。</a:t>
          </a:r>
        </a:p>
      </xdr:txBody>
    </xdr:sp>
    <xdr:clientData/>
  </xdr:twoCellAnchor>
  <xdr:twoCellAnchor>
    <xdr:from>
      <xdr:col>4</xdr:col>
      <xdr:colOff>860425</xdr:colOff>
      <xdr:row>12</xdr:row>
      <xdr:rowOff>50799</xdr:rowOff>
    </xdr:from>
    <xdr:to>
      <xdr:col>4</xdr:col>
      <xdr:colOff>2130425</xdr:colOff>
      <xdr:row>18</xdr:row>
      <xdr:rowOff>3174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AD188C5-DBEB-4882-B76F-2D111F17B079}"/>
            </a:ext>
          </a:extLst>
        </xdr:cNvPr>
        <xdr:cNvSpPr/>
      </xdr:nvSpPr>
      <xdr:spPr bwMode="auto">
        <a:xfrm>
          <a:off x="5321300" y="2146299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運用している金融機関を書く。</a:t>
          </a:r>
        </a:p>
      </xdr:txBody>
    </xdr:sp>
    <xdr:clientData/>
  </xdr:twoCellAnchor>
  <xdr:twoCellAnchor>
    <xdr:from>
      <xdr:col>5</xdr:col>
      <xdr:colOff>1266825</xdr:colOff>
      <xdr:row>14</xdr:row>
      <xdr:rowOff>28574</xdr:rowOff>
    </xdr:from>
    <xdr:to>
      <xdr:col>7</xdr:col>
      <xdr:colOff>12700</xdr:colOff>
      <xdr:row>19</xdr:row>
      <xdr:rowOff>155574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61ACF91-BCF0-4C84-8933-0BE097D2DB38}"/>
            </a:ext>
          </a:extLst>
        </xdr:cNvPr>
        <xdr:cNvSpPr/>
      </xdr:nvSpPr>
      <xdr:spPr bwMode="auto">
        <a:xfrm>
          <a:off x="8331200" y="2473324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株式の場合は株数も書く。</a:t>
          </a:r>
        </a:p>
      </xdr:txBody>
    </xdr:sp>
    <xdr:clientData/>
  </xdr:twoCellAnchor>
  <xdr:twoCellAnchor>
    <xdr:from>
      <xdr:col>5</xdr:col>
      <xdr:colOff>1625600</xdr:colOff>
      <xdr:row>22</xdr:row>
      <xdr:rowOff>133349</xdr:rowOff>
    </xdr:from>
    <xdr:to>
      <xdr:col>7</xdr:col>
      <xdr:colOff>371475</xdr:colOff>
      <xdr:row>28</xdr:row>
      <xdr:rowOff>85724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501EA83-8B30-4323-9DA7-3B65DC2474C9}"/>
            </a:ext>
          </a:extLst>
        </xdr:cNvPr>
        <xdr:cNvSpPr/>
      </xdr:nvSpPr>
      <xdr:spPr bwMode="auto">
        <a:xfrm>
          <a:off x="8689975" y="3975099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時価は作成した時の値を書く。</a:t>
          </a:r>
        </a:p>
      </xdr:txBody>
    </xdr:sp>
    <xdr:clientData/>
  </xdr:twoCellAnchor>
  <xdr:twoCellAnchor>
    <xdr:from>
      <xdr:col>7</xdr:col>
      <xdr:colOff>142875</xdr:colOff>
      <xdr:row>30</xdr:row>
      <xdr:rowOff>15874</xdr:rowOff>
    </xdr:from>
    <xdr:to>
      <xdr:col>8</xdr:col>
      <xdr:colOff>476250</xdr:colOff>
      <xdr:row>35</xdr:row>
      <xdr:rowOff>142874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712FAE9-3DA8-411C-BAA3-1E3B70FE2D6C}"/>
            </a:ext>
          </a:extLst>
        </xdr:cNvPr>
        <xdr:cNvSpPr/>
      </xdr:nvSpPr>
      <xdr:spPr bwMode="auto">
        <a:xfrm>
          <a:off x="9731375" y="5254624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日付は調べた時の日を書く。この例ではとりあえず、作成日付と同じにした。</a:t>
          </a:r>
        </a:p>
      </xdr:txBody>
    </xdr:sp>
    <xdr:clientData/>
  </xdr:twoCellAnchor>
  <xdr:twoCellAnchor>
    <xdr:from>
      <xdr:col>10</xdr:col>
      <xdr:colOff>1104900</xdr:colOff>
      <xdr:row>28</xdr:row>
      <xdr:rowOff>142875</xdr:rowOff>
    </xdr:from>
    <xdr:to>
      <xdr:col>10</xdr:col>
      <xdr:colOff>2374900</xdr:colOff>
      <xdr:row>31</xdr:row>
      <xdr:rowOff>120649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74CBC52A-4CA4-4FF3-BCEE-51E6DBEEACA1}"/>
            </a:ext>
          </a:extLst>
        </xdr:cNvPr>
        <xdr:cNvSpPr/>
      </xdr:nvSpPr>
      <xdr:spPr bwMode="auto">
        <a:xfrm>
          <a:off x="13884275" y="5032375"/>
          <a:ext cx="1270000" cy="501649"/>
        </a:xfrm>
        <a:prstGeom prst="roundRect">
          <a:avLst/>
        </a:prstGeom>
        <a:ln>
          <a:solidFill>
            <a:srgbClr val="7030A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7030A0"/>
              </a:solidFill>
            </a:rPr>
            <a:t>Output:</a:t>
          </a:r>
        </a:p>
        <a:p>
          <a:pPr algn="l"/>
          <a:r>
            <a:rPr kumimoji="1" lang="ja-JP" altLang="en-US" sz="1100">
              <a:solidFill>
                <a:srgbClr val="7030A0"/>
              </a:solidFill>
            </a:rPr>
            <a:t>夫のトータル金額</a:t>
          </a:r>
        </a:p>
      </xdr:txBody>
    </xdr:sp>
    <xdr:clientData/>
  </xdr:twoCellAnchor>
  <xdr:twoCellAnchor>
    <xdr:from>
      <xdr:col>10</xdr:col>
      <xdr:colOff>1177925</xdr:colOff>
      <xdr:row>41</xdr:row>
      <xdr:rowOff>120650</xdr:rowOff>
    </xdr:from>
    <xdr:to>
      <xdr:col>10</xdr:col>
      <xdr:colOff>2447925</xdr:colOff>
      <xdr:row>44</xdr:row>
      <xdr:rowOff>98424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F21D599-A21D-46A8-9B8B-B2C7E04BA246}"/>
            </a:ext>
          </a:extLst>
        </xdr:cNvPr>
        <xdr:cNvSpPr/>
      </xdr:nvSpPr>
      <xdr:spPr bwMode="auto">
        <a:xfrm>
          <a:off x="13957300" y="7280275"/>
          <a:ext cx="1270000" cy="501649"/>
        </a:xfrm>
        <a:prstGeom prst="roundRect">
          <a:avLst/>
        </a:prstGeom>
        <a:ln>
          <a:solidFill>
            <a:srgbClr val="7030A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Output:</a:t>
          </a:r>
          <a:endParaRPr lang="ja-JP" altLang="ja-JP">
            <a:solidFill>
              <a:srgbClr val="7030A0"/>
            </a:solidFill>
            <a:effectLst/>
          </a:endParaRPr>
        </a:p>
        <a:p>
          <a:pPr algn="l"/>
          <a:r>
            <a:rPr kumimoji="1" lang="ja-JP" altLang="en-US" sz="1100">
              <a:solidFill>
                <a:srgbClr val="7030A0"/>
              </a:solidFill>
            </a:rPr>
            <a:t>妻のトータル金額</a:t>
          </a:r>
        </a:p>
      </xdr:txBody>
    </xdr:sp>
    <xdr:clientData/>
  </xdr:twoCellAnchor>
  <xdr:twoCellAnchor>
    <xdr:from>
      <xdr:col>9</xdr:col>
      <xdr:colOff>1139824</xdr:colOff>
      <xdr:row>44</xdr:row>
      <xdr:rowOff>146050</xdr:rowOff>
    </xdr:from>
    <xdr:to>
      <xdr:col>10</xdr:col>
      <xdr:colOff>1460499</xdr:colOff>
      <xdr:row>47</xdr:row>
      <xdr:rowOff>123824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2DD48588-CDBD-417A-AF81-670E2148C668}"/>
            </a:ext>
          </a:extLst>
        </xdr:cNvPr>
        <xdr:cNvSpPr/>
      </xdr:nvSpPr>
      <xdr:spPr bwMode="auto">
        <a:xfrm>
          <a:off x="12649199" y="7829550"/>
          <a:ext cx="1590675" cy="501649"/>
        </a:xfrm>
        <a:prstGeom prst="roundRect">
          <a:avLst/>
        </a:prstGeom>
        <a:ln>
          <a:solidFill>
            <a:srgbClr val="7030A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Output:</a:t>
          </a:r>
          <a:endParaRPr lang="ja-JP" altLang="ja-JP">
            <a:solidFill>
              <a:srgbClr val="7030A0"/>
            </a:solidFill>
            <a:effectLst/>
          </a:endParaRPr>
        </a:p>
        <a:p>
          <a:pPr algn="l"/>
          <a:r>
            <a:rPr kumimoji="1" lang="ja-JP" altLang="en-US" sz="1100">
              <a:solidFill>
                <a:srgbClr val="7030A0"/>
              </a:solidFill>
            </a:rPr>
            <a:t>我が家のトータル金額</a:t>
          </a:r>
        </a:p>
      </xdr:txBody>
    </xdr:sp>
    <xdr:clientData/>
  </xdr:twoCellAnchor>
  <xdr:twoCellAnchor>
    <xdr:from>
      <xdr:col>9</xdr:col>
      <xdr:colOff>1225550</xdr:colOff>
      <xdr:row>0</xdr:row>
      <xdr:rowOff>41275</xdr:rowOff>
    </xdr:from>
    <xdr:to>
      <xdr:col>10</xdr:col>
      <xdr:colOff>1225550</xdr:colOff>
      <xdr:row>3</xdr:row>
      <xdr:rowOff>19049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EB3B4250-B1FD-447B-9395-174F15639BBA}"/>
            </a:ext>
          </a:extLst>
        </xdr:cNvPr>
        <xdr:cNvSpPr/>
      </xdr:nvSpPr>
      <xdr:spPr bwMode="auto">
        <a:xfrm>
          <a:off x="12734925" y="41275"/>
          <a:ext cx="1270000" cy="50164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為替レート</a:t>
          </a:r>
        </a:p>
      </xdr:txBody>
    </xdr:sp>
    <xdr:clientData/>
  </xdr:twoCellAnchor>
  <xdr:twoCellAnchor>
    <xdr:from>
      <xdr:col>2</xdr:col>
      <xdr:colOff>1041400</xdr:colOff>
      <xdr:row>2</xdr:row>
      <xdr:rowOff>57149</xdr:rowOff>
    </xdr:from>
    <xdr:to>
      <xdr:col>2</xdr:col>
      <xdr:colOff>2311400</xdr:colOff>
      <xdr:row>8</xdr:row>
      <xdr:rowOff>9524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465B5412-80EF-4017-900F-A0D205C096F7}"/>
            </a:ext>
          </a:extLst>
        </xdr:cNvPr>
        <xdr:cNvSpPr/>
      </xdr:nvSpPr>
      <xdr:spPr bwMode="auto">
        <a:xfrm>
          <a:off x="1771650" y="406399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色無し：預金類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黄色：株式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緑色：債券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を表す。</a:t>
          </a:r>
        </a:p>
      </xdr:txBody>
    </xdr:sp>
    <xdr:clientData/>
  </xdr:twoCellAnchor>
  <xdr:twoCellAnchor>
    <xdr:from>
      <xdr:col>5</xdr:col>
      <xdr:colOff>53975</xdr:colOff>
      <xdr:row>5</xdr:row>
      <xdr:rowOff>117474</xdr:rowOff>
    </xdr:from>
    <xdr:to>
      <xdr:col>5</xdr:col>
      <xdr:colOff>1323975</xdr:colOff>
      <xdr:row>11</xdr:row>
      <xdr:rowOff>69849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7A55A9E1-394A-46BE-B322-E5C347A0120E}"/>
            </a:ext>
          </a:extLst>
        </xdr:cNvPr>
        <xdr:cNvSpPr/>
      </xdr:nvSpPr>
      <xdr:spPr bwMode="auto">
        <a:xfrm>
          <a:off x="7118350" y="990599"/>
          <a:ext cx="1270000" cy="10001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用途はメモ代わり。</a:t>
          </a:r>
        </a:p>
      </xdr:txBody>
    </xdr:sp>
    <xdr:clientData/>
  </xdr:twoCellAnchor>
  <xdr:twoCellAnchor>
    <xdr:from>
      <xdr:col>2</xdr:col>
      <xdr:colOff>971550</xdr:colOff>
      <xdr:row>48</xdr:row>
      <xdr:rowOff>9525</xdr:rowOff>
    </xdr:from>
    <xdr:to>
      <xdr:col>3</xdr:col>
      <xdr:colOff>571500</xdr:colOff>
      <xdr:row>50</xdr:row>
      <xdr:rowOff>161924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E455F10-C3D1-407B-95DA-44975AFBF32A}"/>
            </a:ext>
          </a:extLst>
        </xdr:cNvPr>
        <xdr:cNvSpPr/>
      </xdr:nvSpPr>
      <xdr:spPr bwMode="auto">
        <a:xfrm>
          <a:off x="1701800" y="8391525"/>
          <a:ext cx="2393950" cy="501649"/>
        </a:xfrm>
        <a:prstGeom prst="roundRect">
          <a:avLst/>
        </a:prstGeom>
        <a:ln>
          <a:solidFill>
            <a:srgbClr val="7030A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7030A0"/>
              </a:solidFill>
            </a:rPr>
            <a:t>Output:</a:t>
          </a:r>
        </a:p>
        <a:p>
          <a:pPr algn="l"/>
          <a:r>
            <a:rPr kumimoji="1" lang="ja-JP" altLang="en-US" sz="1100">
              <a:solidFill>
                <a:srgbClr val="7030A0"/>
              </a:solidFill>
            </a:rPr>
            <a:t>上記の表から自動計算。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1"/>
  <sheetViews>
    <sheetView tabSelected="1" view="pageBreakPreview" zoomScale="60" zoomScaleNormal="70" workbookViewId="0">
      <selection activeCell="K53" sqref="K53"/>
    </sheetView>
  </sheetViews>
  <sheetFormatPr defaultRowHeight="13.5" x14ac:dyDescent="0.15"/>
  <cols>
    <col min="1" max="1" width="1.75" customWidth="1"/>
    <col min="2" max="2" width="7.875" customWidth="1"/>
    <col min="3" max="3" width="36.625" bestFit="1" customWidth="1"/>
    <col min="4" max="4" width="12.25" bestFit="1" customWidth="1"/>
    <col min="5" max="5" width="34.125" customWidth="1"/>
    <col min="6" max="6" width="22.25" bestFit="1" customWidth="1"/>
    <col min="7" max="7" width="10.875" style="1" customWidth="1"/>
    <col min="8" max="8" width="12.375" style="2" bestFit="1" customWidth="1"/>
    <col min="9" max="9" width="13" style="3" customWidth="1"/>
    <col min="10" max="10" width="16.75" style="2" customWidth="1"/>
    <col min="11" max="11" width="34.5" style="2" customWidth="1"/>
    <col min="12" max="12" width="3.5" customWidth="1"/>
  </cols>
  <sheetData>
    <row r="1" spans="2:12" x14ac:dyDescent="0.15">
      <c r="B1" t="s">
        <v>81</v>
      </c>
      <c r="E1" s="40"/>
      <c r="G1" s="115"/>
      <c r="H1" s="132" t="s">
        <v>49</v>
      </c>
      <c r="I1" s="135" t="s">
        <v>50</v>
      </c>
      <c r="J1" s="136">
        <v>108</v>
      </c>
    </row>
    <row r="2" spans="2:12" x14ac:dyDescent="0.15">
      <c r="B2" s="11" t="s">
        <v>0</v>
      </c>
      <c r="C2" s="11" t="s">
        <v>1</v>
      </c>
      <c r="D2" s="11" t="s">
        <v>20</v>
      </c>
      <c r="E2" s="11" t="s">
        <v>2</v>
      </c>
      <c r="F2" s="11" t="s">
        <v>82</v>
      </c>
      <c r="G2" s="12" t="s">
        <v>3</v>
      </c>
      <c r="H2" s="13" t="s">
        <v>4</v>
      </c>
      <c r="I2" s="14" t="s">
        <v>5</v>
      </c>
      <c r="J2" s="13" t="s">
        <v>47</v>
      </c>
      <c r="K2" s="13" t="s">
        <v>6</v>
      </c>
    </row>
    <row r="3" spans="2:12" x14ac:dyDescent="0.15">
      <c r="B3" s="5" t="s">
        <v>65</v>
      </c>
      <c r="C3" s="26" t="s">
        <v>7</v>
      </c>
      <c r="D3" s="26" t="s">
        <v>48</v>
      </c>
      <c r="E3" s="26" t="s">
        <v>70</v>
      </c>
      <c r="F3" s="26" t="s">
        <v>43</v>
      </c>
      <c r="G3" s="45"/>
      <c r="H3" s="29">
        <v>100000</v>
      </c>
      <c r="I3" s="28" t="str">
        <f t="shared" ref="I3:I6" si="0">$I$1</f>
        <v>2019.12.6</v>
      </c>
      <c r="J3" s="29">
        <f>H3</f>
        <v>100000</v>
      </c>
      <c r="K3" s="15"/>
    </row>
    <row r="4" spans="2:12" ht="14.25" customHeight="1" x14ac:dyDescent="0.15">
      <c r="B4" s="5"/>
      <c r="C4" s="26" t="s">
        <v>7</v>
      </c>
      <c r="D4" s="26" t="s">
        <v>21</v>
      </c>
      <c r="E4" s="26" t="s">
        <v>70</v>
      </c>
      <c r="F4" s="26" t="s">
        <v>44</v>
      </c>
      <c r="G4" s="45"/>
      <c r="H4" s="29">
        <v>50000</v>
      </c>
      <c r="I4" s="28" t="str">
        <f t="shared" si="0"/>
        <v>2019.12.6</v>
      </c>
      <c r="J4" s="42">
        <f t="shared" ref="J4:J5" si="1">H4</f>
        <v>50000</v>
      </c>
      <c r="K4" s="15"/>
    </row>
    <row r="5" spans="2:12" x14ac:dyDescent="0.15">
      <c r="B5" s="5"/>
      <c r="C5" s="56" t="s">
        <v>11</v>
      </c>
      <c r="D5" s="56" t="s">
        <v>40</v>
      </c>
      <c r="E5" s="56" t="s">
        <v>70</v>
      </c>
      <c r="F5" s="56" t="s">
        <v>12</v>
      </c>
      <c r="G5" s="133"/>
      <c r="H5" s="59">
        <v>50000</v>
      </c>
      <c r="I5" s="58" t="str">
        <f t="shared" si="0"/>
        <v>2019.12.6</v>
      </c>
      <c r="J5" s="59">
        <f t="shared" si="1"/>
        <v>50000</v>
      </c>
      <c r="K5" s="16"/>
      <c r="L5" s="113"/>
    </row>
    <row r="6" spans="2:12" x14ac:dyDescent="0.15">
      <c r="B6" s="5"/>
      <c r="C6" s="26" t="s">
        <v>10</v>
      </c>
      <c r="D6" s="26" t="s">
        <v>21</v>
      </c>
      <c r="E6" s="54" t="s">
        <v>56</v>
      </c>
      <c r="F6" s="114"/>
      <c r="G6" s="27"/>
      <c r="H6" s="42">
        <v>189926</v>
      </c>
      <c r="I6" s="41" t="str">
        <f t="shared" si="0"/>
        <v>2019.12.6</v>
      </c>
      <c r="J6" s="42">
        <f>H6</f>
        <v>189926</v>
      </c>
      <c r="K6" s="17"/>
    </row>
    <row r="7" spans="2:12" x14ac:dyDescent="0.15">
      <c r="B7" s="5"/>
      <c r="C7" s="26"/>
      <c r="D7" s="26"/>
      <c r="E7" s="26"/>
      <c r="F7" s="114"/>
      <c r="G7" s="27"/>
      <c r="H7" s="42"/>
      <c r="I7" s="41"/>
      <c r="J7" s="42"/>
      <c r="K7" s="17"/>
    </row>
    <row r="8" spans="2:12" x14ac:dyDescent="0.15">
      <c r="B8" s="5"/>
      <c r="C8" s="124" t="s">
        <v>51</v>
      </c>
      <c r="D8" s="125" t="s">
        <v>24</v>
      </c>
      <c r="E8" s="125" t="s">
        <v>55</v>
      </c>
      <c r="F8" s="126"/>
      <c r="G8" s="127">
        <v>10</v>
      </c>
      <c r="H8" s="128">
        <v>200</v>
      </c>
      <c r="I8" s="129" t="str">
        <f>$I$1</f>
        <v>2019.12.6</v>
      </c>
      <c r="J8" s="130">
        <f>G8*H8*$J$1</f>
        <v>216000</v>
      </c>
      <c r="K8" s="17"/>
    </row>
    <row r="9" spans="2:12" x14ac:dyDescent="0.15">
      <c r="B9" s="5"/>
      <c r="C9" s="124" t="s">
        <v>52</v>
      </c>
      <c r="D9" s="125" t="s">
        <v>24</v>
      </c>
      <c r="E9" s="125" t="s">
        <v>55</v>
      </c>
      <c r="F9" s="126"/>
      <c r="G9" s="127">
        <v>20</v>
      </c>
      <c r="H9" s="128">
        <v>30</v>
      </c>
      <c r="I9" s="129" t="str">
        <f t="shared" ref="I9:I28" si="2">$I$1</f>
        <v>2019.12.6</v>
      </c>
      <c r="J9" s="130">
        <f>G9*H9*$J$1</f>
        <v>64800</v>
      </c>
      <c r="K9" s="17"/>
      <c r="L9" s="113"/>
    </row>
    <row r="10" spans="2:12" ht="14.25" customHeight="1" x14ac:dyDescent="0.15">
      <c r="B10" s="5"/>
      <c r="C10" s="124" t="s">
        <v>58</v>
      </c>
      <c r="D10" s="125" t="s">
        <v>22</v>
      </c>
      <c r="E10" s="125" t="s">
        <v>55</v>
      </c>
      <c r="F10" s="125"/>
      <c r="G10" s="127">
        <v>100</v>
      </c>
      <c r="H10" s="131">
        <v>1200</v>
      </c>
      <c r="I10" s="129" t="str">
        <f t="shared" si="2"/>
        <v>2019.12.6</v>
      </c>
      <c r="J10" s="130">
        <f>G10*H10</f>
        <v>120000</v>
      </c>
      <c r="K10" s="17"/>
    </row>
    <row r="11" spans="2:12" ht="14.25" customHeight="1" x14ac:dyDescent="0.15">
      <c r="B11" s="5"/>
      <c r="C11" s="124" t="s">
        <v>59</v>
      </c>
      <c r="D11" s="125" t="s">
        <v>22</v>
      </c>
      <c r="E11" s="125" t="s">
        <v>55</v>
      </c>
      <c r="F11" s="125"/>
      <c r="G11" s="127">
        <v>100</v>
      </c>
      <c r="H11" s="131">
        <v>1100</v>
      </c>
      <c r="I11" s="129" t="str">
        <f t="shared" si="2"/>
        <v>2019.12.6</v>
      </c>
      <c r="J11" s="130">
        <f t="shared" ref="J11" si="3">G11*H11</f>
        <v>110000</v>
      </c>
      <c r="K11" s="17"/>
    </row>
    <row r="12" spans="2:12" x14ac:dyDescent="0.15">
      <c r="B12" s="5"/>
      <c r="C12" s="105" t="s">
        <v>60</v>
      </c>
      <c r="D12" s="18" t="s">
        <v>22</v>
      </c>
      <c r="E12" s="18" t="s">
        <v>54</v>
      </c>
      <c r="F12" s="18"/>
      <c r="G12" s="23">
        <v>100</v>
      </c>
      <c r="H12" s="25">
        <v>500</v>
      </c>
      <c r="I12" s="20" t="str">
        <f t="shared" si="2"/>
        <v>2019.12.6</v>
      </c>
      <c r="J12" s="19">
        <f t="shared" ref="J12" si="4">G12*H12</f>
        <v>50000</v>
      </c>
      <c r="K12" s="17"/>
    </row>
    <row r="13" spans="2:12" x14ac:dyDescent="0.15">
      <c r="B13" s="5"/>
      <c r="C13" s="105" t="s">
        <v>61</v>
      </c>
      <c r="D13" s="18" t="s">
        <v>22</v>
      </c>
      <c r="E13" s="18" t="s">
        <v>54</v>
      </c>
      <c r="F13" s="18"/>
      <c r="G13" s="23">
        <v>100</v>
      </c>
      <c r="H13" s="25">
        <v>600</v>
      </c>
      <c r="I13" s="20" t="str">
        <f t="shared" si="2"/>
        <v>2019.12.6</v>
      </c>
      <c r="J13" s="19">
        <f t="shared" ref="J13" si="5">G13*H13</f>
        <v>60000</v>
      </c>
      <c r="K13" s="17"/>
    </row>
    <row r="14" spans="2:12" x14ac:dyDescent="0.15">
      <c r="B14" s="5"/>
      <c r="C14" s="105" t="s">
        <v>62</v>
      </c>
      <c r="D14" s="18" t="s">
        <v>22</v>
      </c>
      <c r="E14" s="18" t="s">
        <v>54</v>
      </c>
      <c r="F14" s="18"/>
      <c r="G14" s="23">
        <v>100</v>
      </c>
      <c r="H14" s="25">
        <v>700</v>
      </c>
      <c r="I14" s="20" t="str">
        <f t="shared" si="2"/>
        <v>2019.12.6</v>
      </c>
      <c r="J14" s="19">
        <f t="shared" ref="J14" si="6">G14*H14</f>
        <v>70000</v>
      </c>
      <c r="K14" s="17"/>
    </row>
    <row r="15" spans="2:12" ht="14.25" customHeight="1" x14ac:dyDescent="0.15">
      <c r="B15" s="5"/>
      <c r="C15" s="60"/>
      <c r="D15" s="60"/>
      <c r="E15" s="18"/>
      <c r="F15" s="60"/>
      <c r="G15" s="61"/>
      <c r="H15" s="62"/>
      <c r="I15" s="20"/>
      <c r="J15" s="63">
        <f>G15*H15</f>
        <v>0</v>
      </c>
      <c r="K15" s="16"/>
      <c r="L15" s="113"/>
    </row>
    <row r="16" spans="2:12" ht="14.25" customHeight="1" x14ac:dyDescent="0.15">
      <c r="B16" s="5"/>
      <c r="C16" s="93" t="s">
        <v>41</v>
      </c>
      <c r="D16" s="93" t="s">
        <v>23</v>
      </c>
      <c r="E16" s="93" t="s">
        <v>53</v>
      </c>
      <c r="F16" s="93"/>
      <c r="G16" s="94"/>
      <c r="H16" s="95">
        <v>11000</v>
      </c>
      <c r="I16" s="96" t="str">
        <f t="shared" si="2"/>
        <v>2019.12.6</v>
      </c>
      <c r="J16" s="97">
        <f>H16</f>
        <v>11000</v>
      </c>
      <c r="K16" s="55"/>
    </row>
    <row r="17" spans="2:12" ht="14.25" customHeight="1" x14ac:dyDescent="0.15">
      <c r="B17" s="5"/>
      <c r="C17" s="47" t="s">
        <v>41</v>
      </c>
      <c r="D17" s="47" t="s">
        <v>22</v>
      </c>
      <c r="E17" s="47" t="s">
        <v>53</v>
      </c>
      <c r="F17" s="47"/>
      <c r="G17" s="48"/>
      <c r="H17" s="49">
        <v>11000</v>
      </c>
      <c r="I17" s="50" t="str">
        <f t="shared" si="2"/>
        <v>2019.12.6</v>
      </c>
      <c r="J17" s="51">
        <f t="shared" ref="J17:J28" si="7">H17</f>
        <v>11000</v>
      </c>
      <c r="K17" s="17"/>
    </row>
    <row r="18" spans="2:12" ht="14.25" customHeight="1" x14ac:dyDescent="0.15">
      <c r="B18" s="5"/>
      <c r="C18" s="65" t="s">
        <v>41</v>
      </c>
      <c r="D18" s="65" t="s">
        <v>25</v>
      </c>
      <c r="E18" s="65" t="s">
        <v>53</v>
      </c>
      <c r="F18" s="65"/>
      <c r="G18" s="66"/>
      <c r="H18" s="67">
        <v>11000</v>
      </c>
      <c r="I18" s="98" t="str">
        <f t="shared" si="2"/>
        <v>2019.12.6</v>
      </c>
      <c r="J18" s="69">
        <f t="shared" si="7"/>
        <v>11000</v>
      </c>
      <c r="K18" s="17"/>
    </row>
    <row r="19" spans="2:12" ht="14.25" customHeight="1" x14ac:dyDescent="0.15">
      <c r="B19" s="5"/>
      <c r="C19" s="65" t="s">
        <v>41</v>
      </c>
      <c r="D19" s="65" t="s">
        <v>26</v>
      </c>
      <c r="E19" s="65" t="s">
        <v>53</v>
      </c>
      <c r="F19" s="65"/>
      <c r="G19" s="66"/>
      <c r="H19" s="67">
        <v>11000</v>
      </c>
      <c r="I19" s="98" t="str">
        <f t="shared" si="2"/>
        <v>2019.12.6</v>
      </c>
      <c r="J19" s="69">
        <f t="shared" si="7"/>
        <v>11000</v>
      </c>
      <c r="K19" s="17"/>
    </row>
    <row r="20" spans="2:12" ht="14.25" customHeight="1" x14ac:dyDescent="0.15">
      <c r="B20" s="5"/>
      <c r="C20" s="65" t="s">
        <v>41</v>
      </c>
      <c r="D20" s="65" t="s">
        <v>29</v>
      </c>
      <c r="E20" s="65" t="s">
        <v>53</v>
      </c>
      <c r="F20" s="65"/>
      <c r="G20" s="66"/>
      <c r="H20" s="67">
        <v>11000</v>
      </c>
      <c r="I20" s="98" t="str">
        <f t="shared" si="2"/>
        <v>2019.12.6</v>
      </c>
      <c r="J20" s="69">
        <f t="shared" si="7"/>
        <v>11000</v>
      </c>
      <c r="K20" s="17"/>
    </row>
    <row r="21" spans="2:12" ht="14.25" customHeight="1" x14ac:dyDescent="0.15">
      <c r="B21" s="5"/>
      <c r="C21" s="47" t="s">
        <v>41</v>
      </c>
      <c r="D21" s="47" t="s">
        <v>24</v>
      </c>
      <c r="E21" s="47" t="s">
        <v>53</v>
      </c>
      <c r="F21" s="47"/>
      <c r="G21" s="48"/>
      <c r="H21" s="49">
        <v>11000</v>
      </c>
      <c r="I21" s="50" t="str">
        <f t="shared" si="2"/>
        <v>2019.12.6</v>
      </c>
      <c r="J21" s="51">
        <f t="shared" si="7"/>
        <v>11000</v>
      </c>
      <c r="K21" s="17"/>
    </row>
    <row r="22" spans="2:12" ht="14.25" customHeight="1" x14ac:dyDescent="0.15">
      <c r="B22" s="5"/>
      <c r="C22" s="47" t="s">
        <v>41</v>
      </c>
      <c r="D22" s="47" t="s">
        <v>30</v>
      </c>
      <c r="E22" s="47" t="s">
        <v>53</v>
      </c>
      <c r="F22" s="47"/>
      <c r="G22" s="48"/>
      <c r="H22" s="49">
        <v>11000</v>
      </c>
      <c r="I22" s="50" t="str">
        <f t="shared" si="2"/>
        <v>2019.12.6</v>
      </c>
      <c r="J22" s="51">
        <f t="shared" si="7"/>
        <v>11000</v>
      </c>
      <c r="K22" s="17"/>
    </row>
    <row r="23" spans="2:12" ht="14.25" customHeight="1" x14ac:dyDescent="0.15">
      <c r="B23" s="5"/>
      <c r="C23" s="47" t="s">
        <v>41</v>
      </c>
      <c r="D23" s="47" t="s">
        <v>27</v>
      </c>
      <c r="E23" s="47" t="s">
        <v>53</v>
      </c>
      <c r="F23" s="47"/>
      <c r="G23" s="48"/>
      <c r="H23" s="49">
        <v>11000</v>
      </c>
      <c r="I23" s="50" t="str">
        <f t="shared" si="2"/>
        <v>2019.12.6</v>
      </c>
      <c r="J23" s="51">
        <f t="shared" si="7"/>
        <v>11000</v>
      </c>
      <c r="K23" s="17"/>
    </row>
    <row r="24" spans="2:12" ht="14.25" customHeight="1" x14ac:dyDescent="0.15">
      <c r="B24" s="5"/>
      <c r="C24" s="47" t="s">
        <v>41</v>
      </c>
      <c r="D24" s="47" t="s">
        <v>39</v>
      </c>
      <c r="E24" s="47" t="s">
        <v>53</v>
      </c>
      <c r="F24" s="47"/>
      <c r="G24" s="48"/>
      <c r="H24" s="49">
        <v>11000</v>
      </c>
      <c r="I24" s="50" t="str">
        <f t="shared" si="2"/>
        <v>2019.12.6</v>
      </c>
      <c r="J24" s="51">
        <f t="shared" si="7"/>
        <v>11000</v>
      </c>
      <c r="K24" s="17"/>
    </row>
    <row r="25" spans="2:12" ht="14.25" customHeight="1" x14ac:dyDescent="0.15">
      <c r="B25" s="5"/>
      <c r="C25" s="32" t="s">
        <v>41</v>
      </c>
      <c r="D25" s="32" t="s">
        <v>28</v>
      </c>
      <c r="E25" s="32" t="s">
        <v>53</v>
      </c>
      <c r="F25" s="32"/>
      <c r="G25" s="100"/>
      <c r="H25" s="52">
        <v>11000</v>
      </c>
      <c r="I25" s="53" t="str">
        <f t="shared" si="2"/>
        <v>2019.12.6</v>
      </c>
      <c r="J25" s="33">
        <f t="shared" si="7"/>
        <v>11000</v>
      </c>
      <c r="K25" s="16"/>
      <c r="L25" s="113"/>
    </row>
    <row r="26" spans="2:12" x14ac:dyDescent="0.15">
      <c r="B26" s="5"/>
      <c r="C26" s="26" t="s">
        <v>13</v>
      </c>
      <c r="D26" s="26" t="s">
        <v>21</v>
      </c>
      <c r="E26" s="21" t="s">
        <v>57</v>
      </c>
      <c r="F26" s="26"/>
      <c r="G26" s="45"/>
      <c r="H26" s="29">
        <v>10000</v>
      </c>
      <c r="I26" s="28" t="str">
        <f t="shared" si="2"/>
        <v>2019.12.6</v>
      </c>
      <c r="J26" s="29">
        <f>H26</f>
        <v>10000</v>
      </c>
      <c r="K26" s="15"/>
    </row>
    <row r="27" spans="2:12" x14ac:dyDescent="0.15">
      <c r="B27" s="5"/>
      <c r="C27" s="26" t="s">
        <v>14</v>
      </c>
      <c r="D27" s="26" t="s">
        <v>21</v>
      </c>
      <c r="E27" s="21" t="s">
        <v>15</v>
      </c>
      <c r="F27" s="26"/>
      <c r="G27" s="45"/>
      <c r="H27" s="29">
        <v>100000</v>
      </c>
      <c r="I27" s="28" t="str">
        <f t="shared" si="2"/>
        <v>2019.12.6</v>
      </c>
      <c r="J27" s="29">
        <f>H27</f>
        <v>100000</v>
      </c>
      <c r="K27" s="15"/>
    </row>
    <row r="28" spans="2:12" ht="14.25" customHeight="1" x14ac:dyDescent="0.15">
      <c r="B28" s="5"/>
      <c r="C28" s="26" t="s">
        <v>18</v>
      </c>
      <c r="D28" s="26" t="s">
        <v>21</v>
      </c>
      <c r="E28" s="26" t="s">
        <v>55</v>
      </c>
      <c r="F28" s="26"/>
      <c r="G28" s="27"/>
      <c r="H28" s="42">
        <v>20000</v>
      </c>
      <c r="I28" s="28" t="str">
        <f t="shared" si="2"/>
        <v>2019.12.6</v>
      </c>
      <c r="J28" s="42">
        <f t="shared" si="7"/>
        <v>20000</v>
      </c>
      <c r="K28" s="17"/>
    </row>
    <row r="29" spans="2:12" ht="14.25" customHeight="1" x14ac:dyDescent="0.15">
      <c r="B29" s="5"/>
      <c r="C29" s="26" t="s">
        <v>46</v>
      </c>
      <c r="D29" s="26" t="s">
        <v>21</v>
      </c>
      <c r="E29" s="26" t="s">
        <v>15</v>
      </c>
      <c r="F29" s="26"/>
      <c r="G29" s="116"/>
      <c r="H29" s="117">
        <v>100</v>
      </c>
      <c r="I29" s="28" t="str">
        <f t="shared" ref="I29:I45" si="8">$I$1</f>
        <v>2019.12.6</v>
      </c>
      <c r="J29" s="46">
        <f>H29*$J$1</f>
        <v>10800</v>
      </c>
      <c r="K29" s="17"/>
    </row>
    <row r="30" spans="2:12" ht="14.25" customHeight="1" x14ac:dyDescent="0.15">
      <c r="B30" s="5"/>
      <c r="C30" s="56" t="s">
        <v>19</v>
      </c>
      <c r="D30" s="56" t="s">
        <v>21</v>
      </c>
      <c r="E30" s="56" t="s">
        <v>15</v>
      </c>
      <c r="F30" s="56"/>
      <c r="G30" s="64"/>
      <c r="H30" s="122">
        <v>0</v>
      </c>
      <c r="I30" s="123"/>
      <c r="J30" s="122">
        <f>H30</f>
        <v>0</v>
      </c>
      <c r="K30" s="16"/>
      <c r="L30" s="113"/>
    </row>
    <row r="31" spans="2:12" ht="14.25" customHeight="1" x14ac:dyDescent="0.15">
      <c r="B31" s="5"/>
      <c r="C31" s="118" t="s">
        <v>64</v>
      </c>
      <c r="D31" s="118" t="s">
        <v>23</v>
      </c>
      <c r="E31" s="118"/>
      <c r="F31" s="118"/>
      <c r="G31" s="119"/>
      <c r="H31" s="120"/>
      <c r="I31" s="121" t="str">
        <f t="shared" si="8"/>
        <v>2019.12.6</v>
      </c>
      <c r="J31" s="120">
        <v>1000000</v>
      </c>
      <c r="K31" s="111"/>
    </row>
    <row r="32" spans="2:12" ht="14.25" customHeight="1" x14ac:dyDescent="0.15">
      <c r="B32" s="5"/>
      <c r="C32" s="99" t="s">
        <v>63</v>
      </c>
      <c r="D32" s="99" t="s">
        <v>23</v>
      </c>
      <c r="E32" s="99"/>
      <c r="F32" s="32"/>
      <c r="G32" s="100"/>
      <c r="H32" s="52"/>
      <c r="I32" s="101" t="str">
        <f t="shared" si="8"/>
        <v>2019.12.6</v>
      </c>
      <c r="J32" s="102">
        <v>1000000</v>
      </c>
      <c r="K32" s="16"/>
      <c r="L32" s="113"/>
    </row>
    <row r="33" spans="2:12" x14ac:dyDescent="0.15">
      <c r="B33" s="6"/>
      <c r="C33" s="6"/>
      <c r="D33" s="8"/>
      <c r="E33" s="8"/>
      <c r="F33" s="8"/>
      <c r="G33" s="22"/>
      <c r="H33" s="24"/>
      <c r="I33" s="9"/>
      <c r="J33" s="16"/>
      <c r="K33" s="134">
        <f>SUM(J3:J33)</f>
        <v>3331526</v>
      </c>
    </row>
    <row r="34" spans="2:12" x14ac:dyDescent="0.15">
      <c r="B34" s="5" t="s">
        <v>66</v>
      </c>
      <c r="C34" s="26" t="s">
        <v>7</v>
      </c>
      <c r="D34" s="26" t="s">
        <v>21</v>
      </c>
      <c r="E34" s="26" t="s">
        <v>71</v>
      </c>
      <c r="F34" s="26"/>
      <c r="G34" s="27"/>
      <c r="H34" s="42">
        <v>10000</v>
      </c>
      <c r="I34" s="28" t="str">
        <f t="shared" si="8"/>
        <v>2019.12.6</v>
      </c>
      <c r="J34" s="29">
        <v>32</v>
      </c>
      <c r="K34" s="15"/>
    </row>
    <row r="35" spans="2:12" x14ac:dyDescent="0.15">
      <c r="B35" s="5"/>
      <c r="C35" s="26" t="s">
        <v>7</v>
      </c>
      <c r="D35" s="26" t="s">
        <v>31</v>
      </c>
      <c r="E35" s="26" t="s">
        <v>71</v>
      </c>
      <c r="F35" s="26"/>
      <c r="G35" s="27"/>
      <c r="H35" s="42"/>
      <c r="I35" s="28" t="str">
        <f t="shared" si="8"/>
        <v>2019.12.6</v>
      </c>
      <c r="J35" s="29">
        <v>303</v>
      </c>
      <c r="K35" s="15"/>
    </row>
    <row r="36" spans="2:12" x14ac:dyDescent="0.15">
      <c r="B36" s="5"/>
      <c r="C36" s="65" t="s">
        <v>17</v>
      </c>
      <c r="D36" s="65" t="s">
        <v>23</v>
      </c>
      <c r="E36" s="65" t="s">
        <v>71</v>
      </c>
      <c r="F36" s="65"/>
      <c r="G36" s="103"/>
      <c r="H36" s="137">
        <v>200000</v>
      </c>
      <c r="I36" s="98" t="str">
        <f t="shared" si="8"/>
        <v>2019.12.6</v>
      </c>
      <c r="J36" s="69">
        <v>510079</v>
      </c>
      <c r="K36" s="15"/>
    </row>
    <row r="37" spans="2:12" x14ac:dyDescent="0.15">
      <c r="B37" s="5"/>
      <c r="C37" s="65" t="s">
        <v>45</v>
      </c>
      <c r="D37" s="65" t="s">
        <v>23</v>
      </c>
      <c r="E37" s="65" t="s">
        <v>71</v>
      </c>
      <c r="F37" s="65"/>
      <c r="G37" s="103"/>
      <c r="H37" s="137">
        <v>400000</v>
      </c>
      <c r="I37" s="98" t="str">
        <f t="shared" si="8"/>
        <v>2019.12.6</v>
      </c>
      <c r="J37" s="69">
        <v>190000</v>
      </c>
      <c r="K37" s="15"/>
    </row>
    <row r="38" spans="2:12" x14ac:dyDescent="0.15">
      <c r="B38" s="5"/>
      <c r="C38" s="26" t="s">
        <v>7</v>
      </c>
      <c r="D38" s="26" t="s">
        <v>12</v>
      </c>
      <c r="E38" s="26" t="s">
        <v>72</v>
      </c>
      <c r="F38" s="26"/>
      <c r="G38" s="27"/>
      <c r="H38" s="42">
        <v>100000</v>
      </c>
      <c r="I38" s="28" t="str">
        <f t="shared" si="8"/>
        <v>2019.12.6</v>
      </c>
      <c r="J38" s="29">
        <v>2000</v>
      </c>
      <c r="K38" s="104"/>
    </row>
    <row r="39" spans="2:12" x14ac:dyDescent="0.15">
      <c r="B39" s="5"/>
      <c r="C39" s="56" t="s">
        <v>11</v>
      </c>
      <c r="D39" s="56" t="s">
        <v>31</v>
      </c>
      <c r="E39" s="56" t="s">
        <v>71</v>
      </c>
      <c r="F39" s="56"/>
      <c r="G39" s="64"/>
      <c r="H39" s="122">
        <v>50000</v>
      </c>
      <c r="I39" s="58" t="str">
        <f t="shared" si="8"/>
        <v>2019.12.6</v>
      </c>
      <c r="J39" s="59">
        <v>21703</v>
      </c>
      <c r="K39" s="16"/>
      <c r="L39" s="113"/>
    </row>
    <row r="40" spans="2:12" x14ac:dyDescent="0.15">
      <c r="B40" s="5"/>
      <c r="C40" s="106" t="s">
        <v>67</v>
      </c>
      <c r="D40" s="106" t="s">
        <v>22</v>
      </c>
      <c r="E40" s="106" t="s">
        <v>74</v>
      </c>
      <c r="F40" s="106"/>
      <c r="G40" s="107">
        <v>100</v>
      </c>
      <c r="H40" s="108">
        <v>1640</v>
      </c>
      <c r="I40" s="109" t="str">
        <f t="shared" si="8"/>
        <v>2019.12.6</v>
      </c>
      <c r="J40" s="110">
        <f t="shared" ref="J40:J43" si="9">G40*H40</f>
        <v>164000</v>
      </c>
      <c r="K40" s="111" t="s">
        <v>42</v>
      </c>
    </row>
    <row r="41" spans="2:12" x14ac:dyDescent="0.15">
      <c r="B41" s="5"/>
      <c r="C41" s="106" t="s">
        <v>68</v>
      </c>
      <c r="D41" s="18" t="s">
        <v>22</v>
      </c>
      <c r="E41" s="18" t="s">
        <v>73</v>
      </c>
      <c r="F41" s="18"/>
      <c r="G41" s="23">
        <v>100</v>
      </c>
      <c r="H41" s="25">
        <v>2561</v>
      </c>
      <c r="I41" s="30" t="str">
        <f t="shared" si="8"/>
        <v>2019.12.6</v>
      </c>
      <c r="J41" s="19">
        <f t="shared" si="9"/>
        <v>256100</v>
      </c>
      <c r="K41" s="17"/>
    </row>
    <row r="42" spans="2:12" x14ac:dyDescent="0.15">
      <c r="B42" s="5"/>
      <c r="C42" s="106" t="s">
        <v>69</v>
      </c>
      <c r="D42" s="18" t="s">
        <v>22</v>
      </c>
      <c r="E42" s="18" t="s">
        <v>73</v>
      </c>
      <c r="F42" s="18"/>
      <c r="G42" s="23">
        <v>300</v>
      </c>
      <c r="H42" s="25">
        <v>1501</v>
      </c>
      <c r="I42" s="30" t="str">
        <f t="shared" si="8"/>
        <v>2019.12.6</v>
      </c>
      <c r="J42" s="19">
        <f t="shared" si="9"/>
        <v>450300</v>
      </c>
      <c r="K42" s="17"/>
    </row>
    <row r="43" spans="2:12" x14ac:dyDescent="0.15">
      <c r="B43" s="5"/>
      <c r="C43" s="18"/>
      <c r="D43" s="18"/>
      <c r="E43" s="18"/>
      <c r="F43" s="18"/>
      <c r="G43" s="23"/>
      <c r="H43" s="25"/>
      <c r="I43" s="30"/>
      <c r="J43" s="19">
        <f t="shared" si="9"/>
        <v>0</v>
      </c>
      <c r="K43" s="17"/>
    </row>
    <row r="44" spans="2:12" x14ac:dyDescent="0.15">
      <c r="B44" s="5"/>
      <c r="C44" s="65" t="s">
        <v>16</v>
      </c>
      <c r="D44" s="65" t="s">
        <v>32</v>
      </c>
      <c r="E44" s="65" t="s">
        <v>73</v>
      </c>
      <c r="F44" s="65"/>
      <c r="G44" s="66"/>
      <c r="H44" s="67">
        <v>500000</v>
      </c>
      <c r="I44" s="68" t="str">
        <f t="shared" si="8"/>
        <v>2019.12.6</v>
      </c>
      <c r="J44" s="69">
        <f>H44</f>
        <v>500000</v>
      </c>
      <c r="K44" s="17"/>
    </row>
    <row r="45" spans="2:12" x14ac:dyDescent="0.15">
      <c r="B45" s="5"/>
      <c r="C45" s="56" t="s">
        <v>10</v>
      </c>
      <c r="D45" s="56" t="s">
        <v>21</v>
      </c>
      <c r="E45" s="56" t="s">
        <v>73</v>
      </c>
      <c r="F45" s="56"/>
      <c r="G45" s="64"/>
      <c r="H45" s="57">
        <v>20000</v>
      </c>
      <c r="I45" s="58" t="str">
        <f t="shared" si="8"/>
        <v>2019.12.6</v>
      </c>
      <c r="J45" s="59">
        <f>H45</f>
        <v>20000</v>
      </c>
      <c r="K45" s="16"/>
      <c r="L45" s="113"/>
    </row>
    <row r="46" spans="2:12" x14ac:dyDescent="0.15">
      <c r="B46" s="6"/>
      <c r="C46" s="8"/>
      <c r="D46" s="8"/>
      <c r="E46" s="8"/>
      <c r="F46" s="8"/>
      <c r="G46" s="10"/>
      <c r="H46" s="16"/>
      <c r="I46" s="9"/>
      <c r="J46" s="16"/>
      <c r="K46" s="31">
        <f>SUM(J34:J46)</f>
        <v>2114517</v>
      </c>
    </row>
    <row r="47" spans="2:12" x14ac:dyDescent="0.15">
      <c r="B47" s="34" t="s">
        <v>8</v>
      </c>
      <c r="C47" s="34"/>
      <c r="D47" s="34"/>
      <c r="E47" s="34"/>
      <c r="F47" s="34"/>
      <c r="G47" s="36"/>
      <c r="H47" s="37"/>
      <c r="I47" s="38"/>
      <c r="J47" s="37"/>
      <c r="K47" s="39">
        <f>K33+K46</f>
        <v>5446043</v>
      </c>
    </row>
    <row r="49" spans="2:11" x14ac:dyDescent="0.15">
      <c r="C49" s="4" t="s">
        <v>9</v>
      </c>
      <c r="D49" s="4"/>
    </row>
    <row r="50" spans="2:11" x14ac:dyDescent="0.15">
      <c r="C50" s="89" t="s">
        <v>75</v>
      </c>
      <c r="D50" s="4"/>
    </row>
    <row r="51" spans="2:11" x14ac:dyDescent="0.15">
      <c r="C51" s="89" t="s">
        <v>35</v>
      </c>
      <c r="D51" s="4"/>
    </row>
    <row r="52" spans="2:11" x14ac:dyDescent="0.15">
      <c r="C52" s="87" t="s">
        <v>20</v>
      </c>
      <c r="D52" s="87" t="s">
        <v>33</v>
      </c>
      <c r="E52" s="88" t="s">
        <v>34</v>
      </c>
      <c r="F52" s="44"/>
    </row>
    <row r="53" spans="2:11" x14ac:dyDescent="0.15">
      <c r="C53" s="90" t="s">
        <v>31</v>
      </c>
      <c r="D53" s="81">
        <f>SUMIF(D$3:D$32,C53,J$3:J$32)</f>
        <v>150000</v>
      </c>
      <c r="E53" s="43"/>
      <c r="F53" s="44"/>
    </row>
    <row r="54" spans="2:11" x14ac:dyDescent="0.15">
      <c r="C54" s="89" t="s">
        <v>36</v>
      </c>
      <c r="D54" s="4"/>
    </row>
    <row r="55" spans="2:11" s="72" customFormat="1" x14ac:dyDescent="0.15">
      <c r="B55"/>
      <c r="C55" s="87" t="s">
        <v>20</v>
      </c>
      <c r="D55" s="87" t="s">
        <v>33</v>
      </c>
      <c r="E55" s="88" t="s">
        <v>34</v>
      </c>
      <c r="F55" s="70"/>
      <c r="G55" s="1"/>
      <c r="H55" s="2"/>
      <c r="I55" s="3"/>
      <c r="J55" s="2"/>
      <c r="K55" s="74"/>
    </row>
    <row r="56" spans="2:11" s="72" customFormat="1" x14ac:dyDescent="0.15">
      <c r="C56" s="54" t="s">
        <v>21</v>
      </c>
      <c r="D56" s="76">
        <f t="shared" ref="D56:D66" si="10">SUMIF(D$3:D$32,C56,J$3:J$32)</f>
        <v>380726</v>
      </c>
      <c r="E56" s="82">
        <f t="shared" ref="E56:E66" si="11">D56/D$67</f>
        <v>0.11966773177399775</v>
      </c>
      <c r="F56" s="71"/>
      <c r="G56" s="73"/>
      <c r="H56" s="74"/>
      <c r="I56" s="75"/>
      <c r="J56" s="74"/>
      <c r="K56" s="74"/>
    </row>
    <row r="57" spans="2:11" s="72" customFormat="1" x14ac:dyDescent="0.15">
      <c r="C57" s="54" t="s">
        <v>23</v>
      </c>
      <c r="D57" s="76">
        <f t="shared" si="10"/>
        <v>2011000</v>
      </c>
      <c r="E57" s="82">
        <f t="shared" si="11"/>
        <v>0.63208661503944963</v>
      </c>
      <c r="F57" s="71"/>
      <c r="G57" s="73"/>
      <c r="H57" s="74"/>
      <c r="I57" s="75"/>
      <c r="J57" s="74"/>
      <c r="K57" s="74"/>
    </row>
    <row r="58" spans="2:11" s="72" customFormat="1" x14ac:dyDescent="0.15">
      <c r="C58" s="54" t="s">
        <v>22</v>
      </c>
      <c r="D58" s="76">
        <f t="shared" si="10"/>
        <v>421000</v>
      </c>
      <c r="E58" s="82">
        <f t="shared" si="11"/>
        <v>0.13232643706196334</v>
      </c>
      <c r="F58" s="71"/>
      <c r="G58" s="73"/>
      <c r="H58" s="74"/>
      <c r="I58" s="75"/>
      <c r="J58" s="74"/>
      <c r="K58" s="74"/>
    </row>
    <row r="59" spans="2:11" s="72" customFormat="1" x14ac:dyDescent="0.15">
      <c r="C59" s="54" t="s">
        <v>25</v>
      </c>
      <c r="D59" s="76">
        <f t="shared" si="10"/>
        <v>11000</v>
      </c>
      <c r="E59" s="82">
        <f t="shared" si="11"/>
        <v>3.457460350787641E-3</v>
      </c>
      <c r="F59" s="71"/>
      <c r="G59" s="73"/>
      <c r="H59" s="74"/>
      <c r="I59" s="75"/>
      <c r="J59" s="74"/>
      <c r="K59" s="74"/>
    </row>
    <row r="60" spans="2:11" s="72" customFormat="1" x14ac:dyDescent="0.15">
      <c r="C60" s="54" t="s">
        <v>37</v>
      </c>
      <c r="D60" s="76">
        <f t="shared" si="10"/>
        <v>11000</v>
      </c>
      <c r="E60" s="82">
        <f t="shared" si="11"/>
        <v>3.457460350787641E-3</v>
      </c>
      <c r="F60" s="71"/>
      <c r="G60" s="73"/>
      <c r="H60" s="74"/>
      <c r="I60" s="75"/>
      <c r="J60" s="74"/>
      <c r="K60" s="74"/>
    </row>
    <row r="61" spans="2:11" s="72" customFormat="1" x14ac:dyDescent="0.15">
      <c r="C61" s="54" t="s">
        <v>29</v>
      </c>
      <c r="D61" s="76">
        <f t="shared" si="10"/>
        <v>11000</v>
      </c>
      <c r="E61" s="82">
        <f t="shared" si="11"/>
        <v>3.457460350787641E-3</v>
      </c>
      <c r="F61" s="71"/>
      <c r="G61" s="73"/>
      <c r="H61" s="74"/>
      <c r="I61" s="75"/>
      <c r="J61" s="74"/>
      <c r="K61" s="74"/>
    </row>
    <row r="62" spans="2:11" s="72" customFormat="1" x14ac:dyDescent="0.15">
      <c r="C62" s="26" t="s">
        <v>24</v>
      </c>
      <c r="D62" s="77">
        <f t="shared" si="10"/>
        <v>291800</v>
      </c>
      <c r="E62" s="83">
        <f t="shared" si="11"/>
        <v>9.1716993669075778E-2</v>
      </c>
      <c r="F62" s="71"/>
      <c r="G62" s="73"/>
      <c r="H62" s="74"/>
      <c r="I62" s="75"/>
      <c r="J62" s="74"/>
      <c r="K62" s="74"/>
    </row>
    <row r="63" spans="2:11" s="72" customFormat="1" x14ac:dyDescent="0.15">
      <c r="C63" s="26" t="s">
        <v>38</v>
      </c>
      <c r="D63" s="77">
        <f t="shared" si="10"/>
        <v>11000</v>
      </c>
      <c r="E63" s="83">
        <f t="shared" si="11"/>
        <v>3.457460350787641E-3</v>
      </c>
      <c r="F63" s="71"/>
      <c r="G63" s="73"/>
      <c r="H63" s="74"/>
      <c r="I63" s="75"/>
      <c r="J63" s="74"/>
      <c r="K63" s="74"/>
    </row>
    <row r="64" spans="2:11" s="72" customFormat="1" x14ac:dyDescent="0.15">
      <c r="C64" s="21" t="s">
        <v>27</v>
      </c>
      <c r="D64" s="78">
        <f t="shared" si="10"/>
        <v>11000</v>
      </c>
      <c r="E64" s="84">
        <f t="shared" si="11"/>
        <v>3.457460350787641E-3</v>
      </c>
      <c r="F64" s="71"/>
      <c r="G64" s="73"/>
      <c r="H64" s="74"/>
      <c r="I64" s="75"/>
      <c r="J64" s="74"/>
      <c r="K64" s="74"/>
    </row>
    <row r="65" spans="2:12" s="72" customFormat="1" x14ac:dyDescent="0.15">
      <c r="C65" s="21" t="s">
        <v>39</v>
      </c>
      <c r="D65" s="78">
        <f t="shared" si="10"/>
        <v>11000</v>
      </c>
      <c r="E65" s="84">
        <f t="shared" si="11"/>
        <v>3.457460350787641E-3</v>
      </c>
      <c r="F65" s="71"/>
      <c r="G65" s="73"/>
      <c r="H65" s="74"/>
      <c r="I65" s="75"/>
      <c r="J65" s="74"/>
      <c r="K65" s="74"/>
    </row>
    <row r="66" spans="2:12" x14ac:dyDescent="0.15">
      <c r="B66" s="72"/>
      <c r="C66" s="56" t="s">
        <v>28</v>
      </c>
      <c r="D66" s="79">
        <f t="shared" si="10"/>
        <v>11000</v>
      </c>
      <c r="E66" s="85">
        <f t="shared" si="11"/>
        <v>3.457460350787641E-3</v>
      </c>
      <c r="F66" s="71"/>
      <c r="G66" s="73"/>
      <c r="H66" s="74"/>
      <c r="I66" s="75"/>
      <c r="J66" s="74"/>
    </row>
    <row r="67" spans="2:12" ht="13.5" customHeight="1" x14ac:dyDescent="0.15">
      <c r="C67" s="35"/>
      <c r="D67" s="80">
        <f>SUM(D56:D66)</f>
        <v>3181526</v>
      </c>
      <c r="E67" s="86">
        <f>SUM(E56:E66)</f>
        <v>1</v>
      </c>
      <c r="F67" s="71"/>
      <c r="L67" ph="1"/>
    </row>
    <row r="68" spans="2:12" s="2" customFormat="1" x14ac:dyDescent="0.15">
      <c r="B68"/>
      <c r="C68"/>
      <c r="D68" t="s">
        <v>78</v>
      </c>
      <c r="E68" s="92">
        <f>D53+D67</f>
        <v>3331526</v>
      </c>
      <c r="F68" s="91"/>
      <c r="G68" s="1"/>
      <c r="I68" s="3"/>
    </row>
    <row r="69" spans="2:12" x14ac:dyDescent="0.15">
      <c r="C69" t="s">
        <v>76</v>
      </c>
      <c r="F69" s="44"/>
      <c r="G69" s="7"/>
    </row>
    <row r="70" spans="2:12" x14ac:dyDescent="0.15">
      <c r="C70" s="87" t="s">
        <v>20</v>
      </c>
      <c r="D70" s="87" t="s">
        <v>33</v>
      </c>
      <c r="E70" s="88" t="s">
        <v>34</v>
      </c>
      <c r="F70" s="44"/>
    </row>
    <row r="71" spans="2:12" x14ac:dyDescent="0.15">
      <c r="C71" s="90" t="s">
        <v>31</v>
      </c>
      <c r="D71" s="81">
        <f>SUMIF(D$34:D$46,C71,J$34:J$46)</f>
        <v>24006</v>
      </c>
      <c r="E71" s="43"/>
      <c r="F71" s="44"/>
    </row>
    <row r="72" spans="2:12" x14ac:dyDescent="0.15">
      <c r="C72" s="89" t="s">
        <v>36</v>
      </c>
      <c r="D72" s="4"/>
      <c r="F72" s="44"/>
    </row>
    <row r="73" spans="2:12" x14ac:dyDescent="0.15">
      <c r="C73" s="87" t="s">
        <v>20</v>
      </c>
      <c r="D73" s="87" t="s">
        <v>33</v>
      </c>
      <c r="E73" s="88" t="s">
        <v>34</v>
      </c>
      <c r="F73" s="44"/>
    </row>
    <row r="74" spans="2:12" x14ac:dyDescent="0.15">
      <c r="C74" s="54" t="s">
        <v>21</v>
      </c>
      <c r="D74" s="76">
        <f t="shared" ref="D74:D84" si="12">SUMIF(D$34:D$45,C74,J$34:J$45)</f>
        <v>20032</v>
      </c>
      <c r="E74" s="82">
        <f t="shared" ref="E74" si="13">D74/D$85</f>
        <v>9.582346134509697E-3</v>
      </c>
      <c r="F74" s="44"/>
    </row>
    <row r="75" spans="2:12" x14ac:dyDescent="0.15">
      <c r="C75" s="54" t="s">
        <v>23</v>
      </c>
      <c r="D75" s="76">
        <f t="shared" si="12"/>
        <v>700079</v>
      </c>
      <c r="E75" s="82">
        <f>D75/D$85</f>
        <v>0.33488415033453545</v>
      </c>
      <c r="F75" s="44"/>
    </row>
    <row r="76" spans="2:12" x14ac:dyDescent="0.15">
      <c r="C76" s="54" t="s">
        <v>22</v>
      </c>
      <c r="D76" s="76">
        <f t="shared" si="12"/>
        <v>870400</v>
      </c>
      <c r="E76" s="82">
        <f t="shared" ref="E76:E84" si="14">D76/D$85</f>
        <v>0.41635753172310502</v>
      </c>
      <c r="F76" s="44"/>
    </row>
    <row r="77" spans="2:12" x14ac:dyDescent="0.15">
      <c r="C77" s="54" t="s">
        <v>25</v>
      </c>
      <c r="D77" s="76">
        <f t="shared" si="12"/>
        <v>500000</v>
      </c>
      <c r="E77" s="82">
        <f t="shared" si="14"/>
        <v>0.23917597180784986</v>
      </c>
      <c r="F77" s="44"/>
    </row>
    <row r="78" spans="2:12" x14ac:dyDescent="0.15">
      <c r="C78" s="54" t="s">
        <v>37</v>
      </c>
      <c r="D78" s="76">
        <f t="shared" si="12"/>
        <v>0</v>
      </c>
      <c r="E78" s="82">
        <f t="shared" si="14"/>
        <v>0</v>
      </c>
      <c r="F78" s="44"/>
    </row>
    <row r="79" spans="2:12" x14ac:dyDescent="0.15">
      <c r="C79" s="54" t="s">
        <v>29</v>
      </c>
      <c r="D79" s="76">
        <f t="shared" si="12"/>
        <v>0</v>
      </c>
      <c r="E79" s="82">
        <f t="shared" si="14"/>
        <v>0</v>
      </c>
      <c r="F79" s="44"/>
    </row>
    <row r="80" spans="2:12" ht="17.25" customHeight="1" x14ac:dyDescent="0.15">
      <c r="C80" s="26" t="s">
        <v>24</v>
      </c>
      <c r="D80" s="77">
        <f t="shared" si="12"/>
        <v>0</v>
      </c>
      <c r="E80" s="83">
        <f t="shared" si="14"/>
        <v>0</v>
      </c>
      <c r="F80" s="44"/>
      <c r="L80" ph="1"/>
    </row>
    <row r="81" spans="3:12" x14ac:dyDescent="0.15">
      <c r="C81" s="26" t="s">
        <v>38</v>
      </c>
      <c r="D81" s="77">
        <f t="shared" si="12"/>
        <v>0</v>
      </c>
      <c r="E81" s="83">
        <f t="shared" si="14"/>
        <v>0</v>
      </c>
      <c r="F81" s="44"/>
    </row>
    <row r="82" spans="3:12" ht="15.75" customHeight="1" x14ac:dyDescent="0.15">
      <c r="C82" s="21" t="s">
        <v>27</v>
      </c>
      <c r="D82" s="78">
        <f t="shared" si="12"/>
        <v>0</v>
      </c>
      <c r="E82" s="84">
        <f>D82/D$85</f>
        <v>0</v>
      </c>
      <c r="F82" s="44"/>
      <c r="K82" s="112"/>
      <c r="L82" ph="1"/>
    </row>
    <row r="83" spans="3:12" x14ac:dyDescent="0.15">
      <c r="C83" s="21" t="s">
        <v>39</v>
      </c>
      <c r="D83" s="78">
        <f t="shared" si="12"/>
        <v>0</v>
      </c>
      <c r="E83" s="84">
        <f t="shared" si="14"/>
        <v>0</v>
      </c>
      <c r="F83" s="44"/>
    </row>
    <row r="84" spans="3:12" x14ac:dyDescent="0.15">
      <c r="C84" s="56" t="s">
        <v>28</v>
      </c>
      <c r="D84" s="79">
        <f t="shared" si="12"/>
        <v>0</v>
      </c>
      <c r="E84" s="85">
        <f t="shared" si="14"/>
        <v>0</v>
      </c>
      <c r="F84" s="44"/>
    </row>
    <row r="85" spans="3:12" x14ac:dyDescent="0.15">
      <c r="C85" s="35"/>
      <c r="D85" s="80">
        <f>SUM(D74:D84)</f>
        <v>2090511</v>
      </c>
      <c r="E85" s="86">
        <f>SUM(E74:E84)</f>
        <v>1</v>
      </c>
      <c r="F85" s="44"/>
    </row>
    <row r="86" spans="3:12" x14ac:dyDescent="0.15">
      <c r="D86" t="s">
        <v>79</v>
      </c>
      <c r="E86" s="92">
        <f>D71+D85</f>
        <v>2114517</v>
      </c>
      <c r="F86" s="91"/>
    </row>
    <row r="87" spans="3:12" ht="15.75" customHeight="1" x14ac:dyDescent="0.15">
      <c r="C87" t="s">
        <v>77</v>
      </c>
      <c r="L87" ph="1"/>
    </row>
    <row r="88" spans="3:12" ht="15.75" customHeight="1" x14ac:dyDescent="0.15">
      <c r="C88" s="89" t="s">
        <v>35</v>
      </c>
      <c r="D88" s="4"/>
    </row>
    <row r="89" spans="3:12" ht="15.75" customHeight="1" x14ac:dyDescent="0.15">
      <c r="C89" s="87" t="s">
        <v>20</v>
      </c>
      <c r="D89" s="87" t="s">
        <v>33</v>
      </c>
      <c r="E89" s="88" t="s">
        <v>34</v>
      </c>
    </row>
    <row r="90" spans="3:12" ht="15.75" customHeight="1" x14ac:dyDescent="0.15">
      <c r="C90" s="90" t="s">
        <v>12</v>
      </c>
      <c r="D90" s="81">
        <f>D53+D71</f>
        <v>174006</v>
      </c>
      <c r="E90" s="43"/>
      <c r="L90" ph="1"/>
    </row>
    <row r="91" spans="3:12" ht="15.75" customHeight="1" x14ac:dyDescent="0.15">
      <c r="C91" s="89" t="s">
        <v>36</v>
      </c>
      <c r="D91" s="4"/>
      <c r="L91" ph="1"/>
    </row>
    <row r="92" spans="3:12" ht="15.75" customHeight="1" x14ac:dyDescent="0.15">
      <c r="C92" s="87" t="s">
        <v>20</v>
      </c>
      <c r="D92" s="87" t="s">
        <v>33</v>
      </c>
      <c r="E92" s="88" t="s">
        <v>34</v>
      </c>
      <c r="L92" ph="1"/>
    </row>
    <row r="93" spans="3:12" ht="15.75" customHeight="1" x14ac:dyDescent="0.15">
      <c r="C93" s="54" t="s">
        <v>21</v>
      </c>
      <c r="D93" s="76">
        <f t="shared" ref="D93:D103" si="15">D56+D74</f>
        <v>400758</v>
      </c>
      <c r="E93" s="82">
        <f>D93/D$104</f>
        <v>7.6015779100184616E-2</v>
      </c>
    </row>
    <row r="94" spans="3:12" ht="15.75" customHeight="1" x14ac:dyDescent="0.15">
      <c r="C94" s="54" t="s">
        <v>23</v>
      </c>
      <c r="D94" s="76">
        <f t="shared" si="15"/>
        <v>2711079</v>
      </c>
      <c r="E94" s="82">
        <f t="shared" ref="E94:E103" si="16">D94/D$104</f>
        <v>0.51423747595094649</v>
      </c>
    </row>
    <row r="95" spans="3:12" ht="15.75" customHeight="1" x14ac:dyDescent="0.15">
      <c r="C95" s="54" t="s">
        <v>22</v>
      </c>
      <c r="D95" s="76">
        <f t="shared" si="15"/>
        <v>1291400</v>
      </c>
      <c r="E95" s="82">
        <f t="shared" si="16"/>
        <v>0.24495275734976821</v>
      </c>
      <c r="L95" ph="1"/>
    </row>
    <row r="96" spans="3:12" ht="15.75" customHeight="1" x14ac:dyDescent="0.15">
      <c r="C96" s="54" t="s">
        <v>25</v>
      </c>
      <c r="D96" s="76">
        <f t="shared" si="15"/>
        <v>511000</v>
      </c>
      <c r="E96" s="82">
        <f t="shared" si="16"/>
        <v>9.6926482116874366E-2</v>
      </c>
      <c r="L96" ph="1"/>
    </row>
    <row r="97" spans="3:12" ht="15.75" customHeight="1" x14ac:dyDescent="0.15">
      <c r="C97" s="54" t="s">
        <v>37</v>
      </c>
      <c r="D97" s="76">
        <f t="shared" si="15"/>
        <v>11000</v>
      </c>
      <c r="E97" s="82">
        <f t="shared" si="16"/>
        <v>2.0864800455687241E-3</v>
      </c>
      <c r="L97" ph="1"/>
    </row>
    <row r="98" spans="3:12" ht="15.75" customHeight="1" x14ac:dyDescent="0.15">
      <c r="C98" s="54" t="s">
        <v>29</v>
      </c>
      <c r="D98" s="76">
        <f t="shared" si="15"/>
        <v>11000</v>
      </c>
      <c r="E98" s="82">
        <f t="shared" si="16"/>
        <v>2.0864800455687241E-3</v>
      </c>
    </row>
    <row r="99" spans="3:12" ht="15.75" customHeight="1" x14ac:dyDescent="0.15">
      <c r="C99" s="26" t="s">
        <v>24</v>
      </c>
      <c r="D99" s="76">
        <f t="shared" si="15"/>
        <v>291800</v>
      </c>
      <c r="E99" s="83">
        <f t="shared" si="16"/>
        <v>5.5348625208813972E-2</v>
      </c>
    </row>
    <row r="100" spans="3:12" ht="15.75" customHeight="1" x14ac:dyDescent="0.15">
      <c r="C100" s="26" t="s">
        <v>38</v>
      </c>
      <c r="D100" s="76">
        <f t="shared" si="15"/>
        <v>11000</v>
      </c>
      <c r="E100" s="83">
        <f t="shared" si="16"/>
        <v>2.0864800455687241E-3</v>
      </c>
      <c r="L100" ph="1"/>
    </row>
    <row r="101" spans="3:12" ht="15.75" customHeight="1" x14ac:dyDescent="0.15">
      <c r="C101" s="21" t="s">
        <v>27</v>
      </c>
      <c r="D101" s="76">
        <f t="shared" si="15"/>
        <v>11000</v>
      </c>
      <c r="E101" s="84">
        <f t="shared" si="16"/>
        <v>2.0864800455687241E-3</v>
      </c>
      <c r="L101" ph="1"/>
    </row>
    <row r="102" spans="3:12" ht="15.75" customHeight="1" x14ac:dyDescent="0.15">
      <c r="C102" s="21" t="s">
        <v>39</v>
      </c>
      <c r="D102" s="76">
        <f t="shared" si="15"/>
        <v>11000</v>
      </c>
      <c r="E102" s="84">
        <f t="shared" si="16"/>
        <v>2.0864800455687241E-3</v>
      </c>
      <c r="L102" ph="1"/>
    </row>
    <row r="103" spans="3:12" ht="15.75" customHeight="1" x14ac:dyDescent="0.15">
      <c r="C103" s="56" t="s">
        <v>28</v>
      </c>
      <c r="D103" s="79">
        <f t="shared" si="15"/>
        <v>11000</v>
      </c>
      <c r="E103" s="85">
        <f t="shared" si="16"/>
        <v>2.0864800455687241E-3</v>
      </c>
      <c r="L103" ph="1"/>
    </row>
    <row r="104" spans="3:12" ht="15.75" customHeight="1" x14ac:dyDescent="0.15">
      <c r="C104" s="35"/>
      <c r="D104" s="80">
        <f>SUM(D93:D103)</f>
        <v>5272037</v>
      </c>
      <c r="E104" s="86">
        <f>SUM(E93:E103)</f>
        <v>1.0000000000000002</v>
      </c>
    </row>
    <row r="105" spans="3:12" ht="15.75" customHeight="1" x14ac:dyDescent="0.15">
      <c r="D105" t="s">
        <v>80</v>
      </c>
      <c r="E105" s="92">
        <f>D90+D104</f>
        <v>5446043</v>
      </c>
    </row>
    <row r="106" spans="3:12" ht="8.25" customHeight="1" x14ac:dyDescent="0.15">
      <c r="L106" ph="1"/>
    </row>
    <row r="107" spans="3:12" ht="21" x14ac:dyDescent="0.15">
      <c r="L107" ph="1"/>
    </row>
    <row r="108" spans="3:12" ht="21" x14ac:dyDescent="0.15">
      <c r="L108" ph="1"/>
    </row>
    <row r="109" spans="3:12" ht="21" x14ac:dyDescent="0.15">
      <c r="L109" ph="1"/>
    </row>
    <row r="112" spans="3:12" ht="21" x14ac:dyDescent="0.15">
      <c r="L112" ph="1"/>
    </row>
    <row r="113" spans="12:12" ht="21" x14ac:dyDescent="0.15">
      <c r="L113" ph="1"/>
    </row>
    <row r="114" spans="12:12" ht="21" x14ac:dyDescent="0.15">
      <c r="L114" ph="1"/>
    </row>
    <row r="116" spans="12:12" ht="21" x14ac:dyDescent="0.15">
      <c r="L116" ph="1"/>
    </row>
    <row r="117" spans="12:12" ht="21" x14ac:dyDescent="0.15">
      <c r="L117" ph="1"/>
    </row>
    <row r="118" spans="12:12" ht="21" x14ac:dyDescent="0.15">
      <c r="L118" ph="1"/>
    </row>
    <row r="119" spans="12:12" ht="21" x14ac:dyDescent="0.15">
      <c r="L119" ph="1"/>
    </row>
    <row r="120" spans="12:12" ht="21" x14ac:dyDescent="0.15">
      <c r="L120" ph="1"/>
    </row>
    <row r="123" spans="12:12" ht="21" x14ac:dyDescent="0.15">
      <c r="L123" ph="1"/>
    </row>
    <row r="124" spans="12:12" ht="21" x14ac:dyDescent="0.15">
      <c r="L124" ph="1"/>
    </row>
    <row r="125" spans="12:12" ht="21" x14ac:dyDescent="0.15">
      <c r="L125" ph="1"/>
    </row>
    <row r="128" spans="12:12" ht="21" x14ac:dyDescent="0.15">
      <c r="L128" ph="1"/>
    </row>
    <row r="129" spans="12:12" ht="21" x14ac:dyDescent="0.15">
      <c r="L129" ph="1"/>
    </row>
    <row r="130" spans="12:12" ht="21" x14ac:dyDescent="0.15">
      <c r="L130" ph="1"/>
    </row>
    <row r="131" spans="12:12" ht="21" x14ac:dyDescent="0.15">
      <c r="L131" ph="1"/>
    </row>
    <row r="134" spans="12:12" ht="21" x14ac:dyDescent="0.15">
      <c r="L134" ph="1"/>
    </row>
    <row r="135" spans="12:12" ht="21" x14ac:dyDescent="0.15">
      <c r="L135" ph="1"/>
    </row>
    <row r="136" spans="12:12" ht="21" x14ac:dyDescent="0.15">
      <c r="L136" ph="1"/>
    </row>
    <row r="137" spans="12:12" ht="21" x14ac:dyDescent="0.15">
      <c r="L137" ph="1"/>
    </row>
    <row r="138" spans="12:12" ht="21" x14ac:dyDescent="0.15">
      <c r="L138" ph="1"/>
    </row>
    <row r="141" spans="12:12" ht="21" x14ac:dyDescent="0.15">
      <c r="L141" ph="1"/>
    </row>
    <row r="142" spans="12:12" ht="21" x14ac:dyDescent="0.15">
      <c r="L142" ph="1"/>
    </row>
    <row r="143" spans="12:12" ht="21" x14ac:dyDescent="0.15">
      <c r="L143" ph="1"/>
    </row>
    <row r="144" spans="12:12" ht="21" x14ac:dyDescent="0.15">
      <c r="L144" ph="1"/>
    </row>
    <row r="145" spans="12:12" ht="21" x14ac:dyDescent="0.15">
      <c r="L145" ph="1"/>
    </row>
    <row r="148" spans="12:12" ht="21" x14ac:dyDescent="0.15">
      <c r="L148" ph="1"/>
    </row>
    <row r="149" spans="12:12" ht="21" x14ac:dyDescent="0.15">
      <c r="L149" ph="1"/>
    </row>
    <row r="150" spans="12:12" ht="21" x14ac:dyDescent="0.15">
      <c r="L150" ph="1"/>
    </row>
    <row r="151" spans="12:12" ht="21" x14ac:dyDescent="0.15">
      <c r="L151" ph="1"/>
    </row>
  </sheetData>
  <phoneticPr fontId="2"/>
  <pageMargins left="0.28999999999999998" right="0.13" top="0.48" bottom="0.19685039370078741" header="0.14000000000000001" footer="0.11811023622047245"/>
  <pageSetup paperSize="9" scale="43" fitToHeight="2" orientation="landscape" horizontalDpi="4294967293" verticalDpi="0" r:id="rId1"/>
  <headerFooter alignWithMargins="0"/>
  <rowBreaks count="1" manualBreakCount="1">
    <brk id="4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我が家のアセットアロケーション</vt:lpstr>
      <vt:lpstr>我が家のアセットアロケーション!Print_Area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濱田英幸</dc:creator>
  <cp:lastModifiedBy>濱田英幸</cp:lastModifiedBy>
  <cp:lastPrinted>2019-08-18T03:22:52Z</cp:lastPrinted>
  <dcterms:created xsi:type="dcterms:W3CDTF">1999-11-02T12:59:23Z</dcterms:created>
  <dcterms:modified xsi:type="dcterms:W3CDTF">2019-12-07T00:03:32Z</dcterms:modified>
</cp:coreProperties>
</file>