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amad\Documents\Web関連_濱田家\コンテンツ\3_老後資金設計\"/>
    </mc:Choice>
  </mc:AlternateContent>
  <xr:revisionPtr revIDLastSave="0" documentId="13_ncr:1_{A5EE5C36-4F96-4B44-B556-730F8F6C191E}" xr6:coauthVersionLast="45" xr6:coauthVersionMax="45" xr10:uidLastSave="{00000000-0000-0000-0000-000000000000}"/>
  <bookViews>
    <workbookView xWindow="660" yWindow="165" windowWidth="27465" windowHeight="15150" xr2:uid="{00000000-000D-0000-FFFF-FFFF00000000}"/>
  </bookViews>
  <sheets>
    <sheet name="年金不足額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  <c r="G18" i="1" s="1"/>
  <c r="M9" i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M10" i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J11" i="1"/>
  <c r="K11" i="1" s="1"/>
  <c r="L11" i="1" s="1"/>
  <c r="J12" i="1"/>
  <c r="K12" i="1" s="1"/>
  <c r="L12" i="1" s="1"/>
  <c r="M12" i="1" s="1"/>
  <c r="J13" i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G14" i="1"/>
  <c r="G17" i="1" s="1"/>
  <c r="D8" i="1"/>
  <c r="AD8" i="1" s="1"/>
  <c r="F17" i="1"/>
  <c r="E17" i="1"/>
  <c r="H14" i="1" l="1"/>
  <c r="J17" i="1"/>
  <c r="K17" i="1"/>
  <c r="AD17" i="1"/>
  <c r="N12" i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C17" i="1" s="1"/>
  <c r="M17" i="1"/>
  <c r="L17" i="1"/>
  <c r="AE8" i="1"/>
  <c r="E19" i="1"/>
  <c r="F19" i="1"/>
  <c r="G19" i="1"/>
  <c r="H18" i="1"/>
  <c r="I18" i="1" s="1"/>
  <c r="J18" i="1" s="1"/>
  <c r="I14" i="1" l="1"/>
  <c r="I17" i="1" s="1"/>
  <c r="I19" i="1" s="1"/>
  <c r="H17" i="1"/>
  <c r="H19" i="1" s="1"/>
  <c r="X17" i="1"/>
  <c r="T17" i="1"/>
  <c r="U17" i="1"/>
  <c r="P17" i="1"/>
  <c r="AE17" i="1"/>
  <c r="AF8" i="1"/>
  <c r="S17" i="1"/>
  <c r="AA17" i="1"/>
  <c r="Q17" i="1"/>
  <c r="N17" i="1"/>
  <c r="Y17" i="1"/>
  <c r="W17" i="1"/>
  <c r="Z17" i="1"/>
  <c r="V17" i="1"/>
  <c r="R17" i="1"/>
  <c r="O17" i="1"/>
  <c r="AB17" i="1"/>
  <c r="K18" i="1"/>
  <c r="J19" i="1"/>
  <c r="AG8" i="1" l="1"/>
  <c r="AF17" i="1"/>
  <c r="L18" i="1"/>
  <c r="K19" i="1"/>
  <c r="AH8" i="1" l="1"/>
  <c r="AG17" i="1"/>
  <c r="M18" i="1"/>
  <c r="L19" i="1"/>
  <c r="AI8" i="1" l="1"/>
  <c r="AH17" i="1"/>
  <c r="N18" i="1"/>
  <c r="M19" i="1"/>
  <c r="AJ8" i="1" l="1"/>
  <c r="AI17" i="1"/>
  <c r="O18" i="1"/>
  <c r="N19" i="1"/>
  <c r="AK8" i="1" l="1"/>
  <c r="AJ17" i="1"/>
  <c r="P18" i="1"/>
  <c r="O19" i="1"/>
  <c r="AL8" i="1" l="1"/>
  <c r="AL17" i="1" s="1"/>
  <c r="AK17" i="1"/>
  <c r="Q18" i="1"/>
  <c r="P19" i="1"/>
  <c r="R18" i="1" l="1"/>
  <c r="Q19" i="1"/>
  <c r="S18" i="1" l="1"/>
  <c r="R19" i="1"/>
  <c r="T18" i="1" l="1"/>
  <c r="S19" i="1"/>
  <c r="U18" i="1" l="1"/>
  <c r="T19" i="1"/>
  <c r="V18" i="1" l="1"/>
  <c r="U19" i="1"/>
  <c r="W18" i="1" l="1"/>
  <c r="V19" i="1"/>
  <c r="X18" i="1" l="1"/>
  <c r="W19" i="1"/>
  <c r="Y18" i="1" l="1"/>
  <c r="X19" i="1"/>
  <c r="Z18" i="1" l="1"/>
  <c r="Y19" i="1"/>
  <c r="AA18" i="1" l="1"/>
  <c r="Z19" i="1"/>
  <c r="AB18" i="1" l="1"/>
  <c r="AA19" i="1"/>
  <c r="AC18" i="1" l="1"/>
  <c r="AD18" i="1" s="1"/>
  <c r="AB19" i="1"/>
  <c r="AC19" i="1" l="1"/>
  <c r="AE18" i="1" l="1"/>
  <c r="AD19" i="1"/>
  <c r="AF18" i="1" l="1"/>
  <c r="AE19" i="1"/>
  <c r="AF19" i="1" l="1"/>
  <c r="AG18" i="1"/>
  <c r="AG19" i="1" l="1"/>
  <c r="AH18" i="1"/>
  <c r="AI18" i="1" l="1"/>
  <c r="AH19" i="1"/>
  <c r="AI19" i="1" l="1"/>
  <c r="AJ18" i="1"/>
  <c r="AK18" i="1" l="1"/>
  <c r="AJ19" i="1"/>
  <c r="AL18" i="1" l="1"/>
  <c r="AK19" i="1"/>
  <c r="AL19" i="1" l="1"/>
  <c r="D19" i="1" s="1"/>
</calcChain>
</file>

<file path=xl/sharedStrings.xml><?xml version="1.0" encoding="utf-8"?>
<sst xmlns="http://schemas.openxmlformats.org/spreadsheetml/2006/main" count="52" uniqueCount="52">
  <si>
    <t>夫の年齢</t>
    <rPh sb="0" eb="1">
      <t>オット</t>
    </rPh>
    <rPh sb="2" eb="4">
      <t>ネンレイ</t>
    </rPh>
    <phoneticPr fontId="3"/>
  </si>
  <si>
    <t>妻の年齢</t>
    <rPh sb="0" eb="1">
      <t>ツマ</t>
    </rPh>
    <rPh sb="2" eb="4">
      <t>ネンレイ</t>
    </rPh>
    <phoneticPr fontId="3"/>
  </si>
  <si>
    <t>夫の老齢厚生年金</t>
    <rPh sb="0" eb="1">
      <t>オット</t>
    </rPh>
    <rPh sb="2" eb="4">
      <t>ロウレイ</t>
    </rPh>
    <rPh sb="4" eb="6">
      <t>コウセイ</t>
    </rPh>
    <rPh sb="6" eb="8">
      <t>ネンキン</t>
    </rPh>
    <phoneticPr fontId="3"/>
  </si>
  <si>
    <t>夫の特別支給の老齢厚生年金</t>
    <rPh sb="0" eb="1">
      <t>オット</t>
    </rPh>
    <rPh sb="2" eb="4">
      <t>トクベツ</t>
    </rPh>
    <rPh sb="4" eb="6">
      <t>シキュウ</t>
    </rPh>
    <rPh sb="7" eb="9">
      <t>ロウレイ</t>
    </rPh>
    <rPh sb="9" eb="11">
      <t>コウセイ</t>
    </rPh>
    <rPh sb="11" eb="13">
      <t>ネンキン</t>
    </rPh>
    <phoneticPr fontId="3"/>
  </si>
  <si>
    <t>夫の老齢基礎年金</t>
    <rPh sb="0" eb="1">
      <t>オット</t>
    </rPh>
    <rPh sb="2" eb="4">
      <t>ロウレイ</t>
    </rPh>
    <rPh sb="4" eb="6">
      <t>キソ</t>
    </rPh>
    <rPh sb="6" eb="8">
      <t>ネンキン</t>
    </rPh>
    <phoneticPr fontId="3"/>
  </si>
  <si>
    <t>夫の加給年金</t>
    <rPh sb="0" eb="1">
      <t>オット</t>
    </rPh>
    <rPh sb="2" eb="4">
      <t>カキュウ</t>
    </rPh>
    <rPh sb="4" eb="6">
      <t>ネンキン</t>
    </rPh>
    <phoneticPr fontId="3"/>
  </si>
  <si>
    <t>妻の振替加算</t>
    <rPh sb="0" eb="1">
      <t>ツマ</t>
    </rPh>
    <rPh sb="2" eb="4">
      <t>フリカエ</t>
    </rPh>
    <rPh sb="4" eb="6">
      <t>カサン</t>
    </rPh>
    <phoneticPr fontId="3"/>
  </si>
  <si>
    <t>妻の老齢基礎年金</t>
    <rPh sb="0" eb="1">
      <t>ツマ</t>
    </rPh>
    <rPh sb="2" eb="4">
      <t>ロウレイ</t>
    </rPh>
    <rPh sb="4" eb="6">
      <t>キソ</t>
    </rPh>
    <rPh sb="6" eb="8">
      <t>ネンキン</t>
    </rPh>
    <phoneticPr fontId="3"/>
  </si>
  <si>
    <t>妻の遺族厚生年金</t>
    <rPh sb="0" eb="1">
      <t>ツマ</t>
    </rPh>
    <rPh sb="2" eb="4">
      <t>イゾク</t>
    </rPh>
    <rPh sb="4" eb="6">
      <t>コウセイ</t>
    </rPh>
    <rPh sb="6" eb="8">
      <t>ネンキン</t>
    </rPh>
    <phoneticPr fontId="3"/>
  </si>
  <si>
    <t>総年金額</t>
    <rPh sb="0" eb="1">
      <t>ソウ</t>
    </rPh>
    <rPh sb="1" eb="4">
      <t>ネンキンガク</t>
    </rPh>
    <phoneticPr fontId="3"/>
  </si>
  <si>
    <t>【定年後の生活資金の不足額】</t>
    <rPh sb="1" eb="4">
      <t>テイネンゴ</t>
    </rPh>
    <rPh sb="5" eb="7">
      <t>セイカツ</t>
    </rPh>
    <rPh sb="7" eb="9">
      <t>シキン</t>
    </rPh>
    <rPh sb="10" eb="12">
      <t>フソク</t>
    </rPh>
    <rPh sb="12" eb="13">
      <t>ガク</t>
    </rPh>
    <phoneticPr fontId="3"/>
  </si>
  <si>
    <t>生活費（25万円/月）</t>
    <rPh sb="0" eb="3">
      <t>セイカツヒ</t>
    </rPh>
    <rPh sb="6" eb="8">
      <t>マンエン</t>
    </rPh>
    <rPh sb="9" eb="10">
      <t>ツキ</t>
    </rPh>
    <phoneticPr fontId="3"/>
  </si>
  <si>
    <t>区分</t>
    <rPh sb="0" eb="2">
      <t>クブン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</si>
  <si>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</si>
  <si>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</si>
  <si>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</si>
  <si>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</si>
  <si>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</si>
  <si>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</si>
  <si>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</si>
  <si>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</si>
  <si>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</si>
  <si>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</si>
  <si>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</si>
  <si>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</si>
  <si>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</si>
  <si>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</si>
  <si>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</si>
  <si>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</si>
  <si>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</si>
  <si>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</si>
  <si>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</si>
  <si>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</si>
  <si>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</si>
  <si>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</si>
  <si>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</si>
  <si>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</si>
  <si>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</si>
  <si>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</si>
  <si>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</si>
  <si>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</si>
  <si>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</si>
  <si>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</si>
  <si>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31年</t>
    <rPh sb="2" eb="3">
      <t>ネン</t>
    </rPh>
    <phoneticPr fontId="3"/>
  </si>
  <si>
    <t>32年</t>
    <rPh sb="2" eb="3">
      <t>ネン</t>
    </rPh>
    <phoneticPr fontId="3"/>
  </si>
  <si>
    <t>33年</t>
    <rPh sb="2" eb="3">
      <t>ネン</t>
    </rPh>
    <phoneticPr fontId="3"/>
  </si>
  <si>
    <t>34年</t>
    <rPh sb="2" eb="3">
      <t>ネン</t>
    </rPh>
    <phoneticPr fontId="3"/>
  </si>
  <si>
    <t>不足額 ※単位：万円</t>
    <rPh sb="0" eb="2">
      <t>フソク</t>
    </rPh>
    <rPh sb="2" eb="3">
      <t>ガク</t>
    </rPh>
    <rPh sb="5" eb="7">
      <t>タンイ</t>
    </rPh>
    <rPh sb="8" eb="10">
      <t>マンエン</t>
    </rPh>
    <phoneticPr fontId="3"/>
  </si>
  <si>
    <t>青字入力部分</t>
    <rPh sb="0" eb="2">
      <t>アオジ</t>
    </rPh>
    <rPh sb="2" eb="4">
      <t>ニュウリョク</t>
    </rPh>
    <rPh sb="4" eb="6">
      <t>ブブン</t>
    </rPh>
    <phoneticPr fontId="3"/>
  </si>
  <si>
    <t>１．青太字が入力部分です。年金定期便とご自身の見込み生活費を入力してください。</t>
    <rPh sb="2" eb="3">
      <t>アオ</t>
    </rPh>
    <rPh sb="3" eb="5">
      <t>フトジ</t>
    </rPh>
    <rPh sb="6" eb="8">
      <t>ニュウリョク</t>
    </rPh>
    <rPh sb="8" eb="10">
      <t>ブブン</t>
    </rPh>
    <rPh sb="13" eb="15">
      <t>ネンキン</t>
    </rPh>
    <rPh sb="15" eb="17">
      <t>テイキ</t>
    </rPh>
    <rPh sb="17" eb="18">
      <t>ビン</t>
    </rPh>
    <rPh sb="20" eb="22">
      <t>ジシン</t>
    </rPh>
    <rPh sb="23" eb="25">
      <t>ミコ</t>
    </rPh>
    <rPh sb="26" eb="29">
      <t>セイカツヒ</t>
    </rPh>
    <rPh sb="30" eb="32">
      <t>ニュウリョク</t>
    </rPh>
    <phoneticPr fontId="3"/>
  </si>
  <si>
    <t>２．同じく年金定期便等を参考に支給開始の年を調整してください。</t>
    <rPh sb="2" eb="3">
      <t>オナ</t>
    </rPh>
    <rPh sb="5" eb="7">
      <t>ネンキン</t>
    </rPh>
    <rPh sb="7" eb="9">
      <t>テイキ</t>
    </rPh>
    <rPh sb="9" eb="10">
      <t>ビン</t>
    </rPh>
    <rPh sb="10" eb="11">
      <t>トウ</t>
    </rPh>
    <rPh sb="12" eb="14">
      <t>サンコウ</t>
    </rPh>
    <rPh sb="15" eb="17">
      <t>シキュウ</t>
    </rPh>
    <rPh sb="17" eb="19">
      <t>カイシ</t>
    </rPh>
    <rPh sb="20" eb="21">
      <t>ネン</t>
    </rPh>
    <rPh sb="22" eb="24">
      <t>チョウセイ</t>
    </rPh>
    <phoneticPr fontId="3"/>
  </si>
  <si>
    <t>使用方法</t>
    <rPh sb="0" eb="2">
      <t>シヨウ</t>
    </rPh>
    <rPh sb="2" eb="4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</si>
</sst>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 ;[Red]\-0\ 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177" fontId="2" fillId="3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38" fontId="2" fillId="0" borderId="1" xfId="1" applyFont="1" applyBorder="1" applyAlignment="1">
      <alignment horizontal="right" vertical="center" wrapText="1"/>
    </xf>
    <xf numFmtId="38" fontId="5" fillId="0" borderId="1" xfId="1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wrapText="1"/>
    </xf>
    <xf numFmtId="38" fontId="5" fillId="0" borderId="1" xfId="1" applyFont="1" applyBorder="1" applyAlignment="1">
      <alignment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104776</xdr:colOff>
      <xdr:row>10</xdr:row>
      <xdr:rowOff>76200</xdr:rowOff>
    </xdr:from>
    <xdr:to>
      <xdr:col>31</xdr:col>
      <xdr:colOff>161926</xdr:colOff>
      <xdr:row>13</xdr:row>
      <xdr:rowOff>57151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2F38656-F60C-4730-9937-A2E144A61C78}"/>
            </a:ext>
          </a:extLst>
        </xdr:cNvPr>
        <xdr:cNvSpPr/>
      </xdr:nvSpPr>
      <xdr:spPr>
        <a:xfrm>
          <a:off x="12782551" y="1876425"/>
          <a:ext cx="838200" cy="5238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夫が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84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歳で亡くなる</a:t>
          </a:r>
        </a:p>
      </xdr:txBody>
    </xdr:sp>
    <xdr:clientData/>
  </xdr:twoCellAnchor>
  <xdr:twoCellAnchor>
    <xdr:from>
      <xdr:col>28</xdr:col>
      <xdr:colOff>285752</xdr:colOff>
      <xdr:row>11</xdr:row>
      <xdr:rowOff>157163</xdr:rowOff>
    </xdr:from>
    <xdr:to>
      <xdr:col>29</xdr:col>
      <xdr:colOff>104776</xdr:colOff>
      <xdr:row>14</xdr:row>
      <xdr:rowOff>66675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3D6BA76-3DFE-4B58-B8C5-B8ED32378B40}"/>
            </a:ext>
          </a:extLst>
        </xdr:cNvPr>
        <xdr:cNvCxnSpPr>
          <a:stCxn id="3" idx="1"/>
        </xdr:cNvCxnSpPr>
      </xdr:nvCxnSpPr>
      <xdr:spPr>
        <a:xfrm flipH="1">
          <a:off x="12573002" y="2138363"/>
          <a:ext cx="209549" cy="4524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142876</xdr:colOff>
      <xdr:row>3</xdr:row>
      <xdr:rowOff>9525</xdr:rowOff>
    </xdr:from>
    <xdr:to>
      <xdr:col>28</xdr:col>
      <xdr:colOff>342900</xdr:colOff>
      <xdr:row>6</xdr:row>
      <xdr:rowOff>9526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898A965-B051-4571-A58E-2920E4355208}"/>
            </a:ext>
          </a:extLst>
        </xdr:cNvPr>
        <xdr:cNvSpPr/>
      </xdr:nvSpPr>
      <xdr:spPr>
        <a:xfrm>
          <a:off x="11649076" y="552450"/>
          <a:ext cx="981074" cy="5238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夫の老齢厚生年金の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3/4</a:t>
          </a:r>
          <a:endParaRPr kumimoji="1" lang="ja-JP" altLang="en-US" sz="10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342900</xdr:colOff>
      <xdr:row>4</xdr:row>
      <xdr:rowOff>90488</xdr:rowOff>
    </xdr:from>
    <xdr:to>
      <xdr:col>29</xdr:col>
      <xdr:colOff>133350</xdr:colOff>
      <xdr:row>7</xdr:row>
      <xdr:rowOff>85725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CFDA842-CF43-486A-B7A6-53E79A28316E}"/>
            </a:ext>
          </a:extLst>
        </xdr:cNvPr>
        <xdr:cNvCxnSpPr>
          <a:stCxn id="7" idx="3"/>
        </xdr:cNvCxnSpPr>
      </xdr:nvCxnSpPr>
      <xdr:spPr>
        <a:xfrm>
          <a:off x="12630150" y="814388"/>
          <a:ext cx="180975" cy="5286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6</xdr:row>
      <xdr:rowOff>171450</xdr:rowOff>
    </xdr:from>
    <xdr:to>
      <xdr:col>11</xdr:col>
      <xdr:colOff>28575</xdr:colOff>
      <xdr:row>9</xdr:row>
      <xdr:rowOff>142876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17CA15F-830E-4A06-AB43-2658274E5D28}"/>
            </a:ext>
          </a:extLst>
        </xdr:cNvPr>
        <xdr:cNvSpPr/>
      </xdr:nvSpPr>
      <xdr:spPr>
        <a:xfrm>
          <a:off x="4486275" y="1238250"/>
          <a:ext cx="1190625" cy="5238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加給年金が無くなり、振替加算になる</a:t>
          </a:r>
        </a:p>
      </xdr:txBody>
    </xdr:sp>
    <xdr:clientData/>
  </xdr:twoCellAnchor>
  <xdr:twoCellAnchor>
    <xdr:from>
      <xdr:col>11</xdr:col>
      <xdr:colOff>28575</xdr:colOff>
      <xdr:row>8</xdr:row>
      <xdr:rowOff>61913</xdr:rowOff>
    </xdr:from>
    <xdr:to>
      <xdr:col>12</xdr:col>
      <xdr:colOff>133350</xdr:colOff>
      <xdr:row>9</xdr:row>
      <xdr:rowOff>85725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1A47AE7-34DA-4E48-937E-6514AC34A78B}"/>
            </a:ext>
          </a:extLst>
        </xdr:cNvPr>
        <xdr:cNvCxnSpPr>
          <a:stCxn id="11" idx="3"/>
        </xdr:cNvCxnSpPr>
      </xdr:nvCxnSpPr>
      <xdr:spPr>
        <a:xfrm>
          <a:off x="5676900" y="1500188"/>
          <a:ext cx="495300" cy="20478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8</xdr:row>
      <xdr:rowOff>61913</xdr:rowOff>
    </xdr:from>
    <xdr:to>
      <xdr:col>11</xdr:col>
      <xdr:colOff>152400</xdr:colOff>
      <xdr:row>10</xdr:row>
      <xdr:rowOff>38100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44CA9C6-9B3B-496F-A4C9-5DBE9E5116D6}"/>
            </a:ext>
          </a:extLst>
        </xdr:cNvPr>
        <xdr:cNvCxnSpPr>
          <a:stCxn id="11" idx="3"/>
        </xdr:cNvCxnSpPr>
      </xdr:nvCxnSpPr>
      <xdr:spPr>
        <a:xfrm>
          <a:off x="5676900" y="1500188"/>
          <a:ext cx="123825" cy="3381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304801</xdr:colOff>
      <xdr:row>11</xdr:row>
      <xdr:rowOff>142875</xdr:rowOff>
    </xdr:from>
    <xdr:to>
      <xdr:col>34</xdr:col>
      <xdr:colOff>247650</xdr:colOff>
      <xdr:row>14</xdr:row>
      <xdr:rowOff>123826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4E0907BF-0907-46BD-919C-8A9343568D9A}"/>
            </a:ext>
          </a:extLst>
        </xdr:cNvPr>
        <xdr:cNvSpPr/>
      </xdr:nvSpPr>
      <xdr:spPr>
        <a:xfrm>
          <a:off x="13763626" y="2124075"/>
          <a:ext cx="1114424" cy="5238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生活費を従来比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70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％とした</a:t>
          </a:r>
        </a:p>
      </xdr:txBody>
    </xdr:sp>
    <xdr:clientData/>
  </xdr:twoCellAnchor>
  <xdr:twoCellAnchor>
    <xdr:from>
      <xdr:col>29</xdr:col>
      <xdr:colOff>361950</xdr:colOff>
      <xdr:row>13</xdr:row>
      <xdr:rowOff>42863</xdr:rowOff>
    </xdr:from>
    <xdr:to>
      <xdr:col>31</xdr:col>
      <xdr:colOff>304801</xdr:colOff>
      <xdr:row>17</xdr:row>
      <xdr:rowOff>47625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A082D8CD-B28D-4745-BA0B-7D7F8CB41803}"/>
            </a:ext>
          </a:extLst>
        </xdr:cNvPr>
        <xdr:cNvCxnSpPr>
          <a:stCxn id="20" idx="1"/>
        </xdr:cNvCxnSpPr>
      </xdr:nvCxnSpPr>
      <xdr:spPr>
        <a:xfrm flipH="1">
          <a:off x="13039725" y="2386013"/>
          <a:ext cx="723901" cy="7286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L21"/>
  <sheetViews>
    <sheetView showGridLines="0" tabSelected="1" workbookViewId="0">
      <selection activeCell="AD25" sqref="AD25"/>
    </sheetView>
  </sheetViews>
  <sheetFormatPr defaultRowHeight="14.25" x14ac:dyDescent="0.25"/>
  <cols>
    <col min="1" max="1" width="1.625" style="1" customWidth="1"/>
    <col min="2" max="2" width="1.25" style="1" customWidth="1"/>
    <col min="3" max="3" width="21.625" style="1" customWidth="1"/>
    <col min="4" max="4" width="10.625" style="1" customWidth="1"/>
    <col min="5" max="9" width="5.75" style="1" bestFit="1" customWidth="1"/>
    <col min="10" max="38" width="5.125" style="1" bestFit="1" customWidth="1"/>
    <col min="39" max="39" width="1.25" style="1" customWidth="1"/>
    <col min="40" max="16384" width="9" style="1"/>
  </cols>
  <sheetData>
    <row r="2" spans="3:38" x14ac:dyDescent="0.25">
      <c r="C2" s="1" t="s">
        <v>51</v>
      </c>
    </row>
    <row r="3" spans="3:38" x14ac:dyDescent="0.25">
      <c r="C3" s="20" t="s">
        <v>49</v>
      </c>
    </row>
    <row r="4" spans="3:38" x14ac:dyDescent="0.25">
      <c r="C4" s="20" t="s">
        <v>50</v>
      </c>
    </row>
    <row r="5" spans="3:38" ht="8.25" customHeight="1" x14ac:dyDescent="0.25"/>
    <row r="6" spans="3:38" ht="18.75" customHeight="1" x14ac:dyDescent="0.25">
      <c r="C6" s="10" t="s">
        <v>10</v>
      </c>
      <c r="D6" s="10"/>
    </row>
    <row r="7" spans="3:38" ht="15" customHeight="1" x14ac:dyDescent="0.25">
      <c r="C7" s="17" t="s">
        <v>12</v>
      </c>
      <c r="D7" s="19" t="s">
        <v>48</v>
      </c>
      <c r="E7" s="18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18" t="s">
        <v>19</v>
      </c>
      <c r="L7" s="18" t="s">
        <v>20</v>
      </c>
      <c r="M7" s="18" t="s">
        <v>21</v>
      </c>
      <c r="N7" s="18" t="s">
        <v>22</v>
      </c>
      <c r="O7" s="18" t="s">
        <v>23</v>
      </c>
      <c r="P7" s="18" t="s">
        <v>24</v>
      </c>
      <c r="Q7" s="18" t="s">
        <v>25</v>
      </c>
      <c r="R7" s="18" t="s">
        <v>26</v>
      </c>
      <c r="S7" s="18" t="s">
        <v>27</v>
      </c>
      <c r="T7" s="18" t="s">
        <v>28</v>
      </c>
      <c r="U7" s="18" t="s">
        <v>29</v>
      </c>
      <c r="V7" s="18" t="s">
        <v>30</v>
      </c>
      <c r="W7" s="18" t="s">
        <v>31</v>
      </c>
      <c r="X7" s="18" t="s">
        <v>32</v>
      </c>
      <c r="Y7" s="18" t="s">
        <v>33</v>
      </c>
      <c r="Z7" s="18" t="s">
        <v>34</v>
      </c>
      <c r="AA7" s="18" t="s">
        <v>35</v>
      </c>
      <c r="AB7" s="18" t="s">
        <v>36</v>
      </c>
      <c r="AC7" s="18" t="s">
        <v>37</v>
      </c>
      <c r="AD7" s="18" t="s">
        <v>38</v>
      </c>
      <c r="AE7" s="18" t="s">
        <v>39</v>
      </c>
      <c r="AF7" s="18" t="s">
        <v>40</v>
      </c>
      <c r="AG7" s="18" t="s">
        <v>41</v>
      </c>
      <c r="AH7" s="18" t="s">
        <v>42</v>
      </c>
      <c r="AI7" s="18" t="s">
        <v>43</v>
      </c>
      <c r="AJ7" s="18" t="s">
        <v>44</v>
      </c>
      <c r="AK7" s="18" t="s">
        <v>45</v>
      </c>
      <c r="AL7" s="18" t="s">
        <v>46</v>
      </c>
    </row>
    <row r="8" spans="3:38" x14ac:dyDescent="0.25">
      <c r="C8" s="3" t="s">
        <v>8</v>
      </c>
      <c r="D8" s="11">
        <f>D13*3/4</f>
        <v>1050000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>
        <f>D8*0.0001</f>
        <v>105</v>
      </c>
      <c r="AE8" s="21">
        <f>AD8</f>
        <v>105</v>
      </c>
      <c r="AF8" s="21">
        <f t="shared" ref="AF8:AL8" si="0">AE8</f>
        <v>105</v>
      </c>
      <c r="AG8" s="21">
        <f t="shared" si="0"/>
        <v>105</v>
      </c>
      <c r="AH8" s="21">
        <f t="shared" si="0"/>
        <v>105</v>
      </c>
      <c r="AI8" s="21">
        <f t="shared" si="0"/>
        <v>105</v>
      </c>
      <c r="AJ8" s="21">
        <f t="shared" si="0"/>
        <v>105</v>
      </c>
      <c r="AK8" s="21">
        <f t="shared" si="0"/>
        <v>105</v>
      </c>
      <c r="AL8" s="21">
        <f t="shared" si="0"/>
        <v>105</v>
      </c>
    </row>
    <row r="9" spans="3:38" x14ac:dyDescent="0.25">
      <c r="C9" s="3" t="s">
        <v>7</v>
      </c>
      <c r="D9" s="12">
        <v>781700</v>
      </c>
      <c r="E9" s="21"/>
      <c r="F9" s="21"/>
      <c r="G9" s="21"/>
      <c r="H9" s="21"/>
      <c r="I9" s="21"/>
      <c r="J9" s="21"/>
      <c r="K9" s="21"/>
      <c r="L9" s="21"/>
      <c r="M9" s="22">
        <f>D9*0.0001</f>
        <v>78.17</v>
      </c>
      <c r="N9" s="22">
        <f>M9</f>
        <v>78.17</v>
      </c>
      <c r="O9" s="22">
        <f t="shared" ref="O9:AL9" si="1">N9</f>
        <v>78.17</v>
      </c>
      <c r="P9" s="22">
        <f t="shared" si="1"/>
        <v>78.17</v>
      </c>
      <c r="Q9" s="22">
        <f t="shared" si="1"/>
        <v>78.17</v>
      </c>
      <c r="R9" s="22">
        <f t="shared" si="1"/>
        <v>78.17</v>
      </c>
      <c r="S9" s="22">
        <f t="shared" si="1"/>
        <v>78.17</v>
      </c>
      <c r="T9" s="22">
        <f t="shared" si="1"/>
        <v>78.17</v>
      </c>
      <c r="U9" s="22">
        <f t="shared" si="1"/>
        <v>78.17</v>
      </c>
      <c r="V9" s="22">
        <f t="shared" si="1"/>
        <v>78.17</v>
      </c>
      <c r="W9" s="22">
        <f t="shared" si="1"/>
        <v>78.17</v>
      </c>
      <c r="X9" s="22">
        <f t="shared" si="1"/>
        <v>78.17</v>
      </c>
      <c r="Y9" s="22">
        <f t="shared" si="1"/>
        <v>78.17</v>
      </c>
      <c r="Z9" s="22">
        <f t="shared" si="1"/>
        <v>78.17</v>
      </c>
      <c r="AA9" s="22">
        <f t="shared" si="1"/>
        <v>78.17</v>
      </c>
      <c r="AB9" s="22">
        <f t="shared" si="1"/>
        <v>78.17</v>
      </c>
      <c r="AC9" s="22">
        <f t="shared" si="1"/>
        <v>78.17</v>
      </c>
      <c r="AD9" s="22">
        <f t="shared" si="1"/>
        <v>78.17</v>
      </c>
      <c r="AE9" s="22">
        <f t="shared" si="1"/>
        <v>78.17</v>
      </c>
      <c r="AF9" s="22">
        <f t="shared" si="1"/>
        <v>78.17</v>
      </c>
      <c r="AG9" s="22">
        <f t="shared" si="1"/>
        <v>78.17</v>
      </c>
      <c r="AH9" s="22">
        <f t="shared" si="1"/>
        <v>78.17</v>
      </c>
      <c r="AI9" s="22">
        <f t="shared" si="1"/>
        <v>78.17</v>
      </c>
      <c r="AJ9" s="22">
        <f t="shared" si="1"/>
        <v>78.17</v>
      </c>
      <c r="AK9" s="22">
        <f t="shared" si="1"/>
        <v>78.17</v>
      </c>
      <c r="AL9" s="22">
        <f t="shared" si="1"/>
        <v>78.17</v>
      </c>
    </row>
    <row r="10" spans="3:38" x14ac:dyDescent="0.25">
      <c r="C10" s="3" t="s">
        <v>6</v>
      </c>
      <c r="D10" s="12">
        <v>26988</v>
      </c>
      <c r="E10" s="21"/>
      <c r="F10" s="21"/>
      <c r="G10" s="21"/>
      <c r="H10" s="21"/>
      <c r="I10" s="21"/>
      <c r="J10" s="21"/>
      <c r="K10" s="21"/>
      <c r="L10" s="21"/>
      <c r="M10" s="22">
        <f>D10*0.0001</f>
        <v>2.6988000000000003</v>
      </c>
      <c r="N10" s="22">
        <f>M10</f>
        <v>2.6988000000000003</v>
      </c>
      <c r="O10" s="22">
        <f t="shared" ref="O10:AL10" si="2">N10</f>
        <v>2.6988000000000003</v>
      </c>
      <c r="P10" s="22">
        <f t="shared" si="2"/>
        <v>2.6988000000000003</v>
      </c>
      <c r="Q10" s="22">
        <f t="shared" si="2"/>
        <v>2.6988000000000003</v>
      </c>
      <c r="R10" s="22">
        <f t="shared" si="2"/>
        <v>2.6988000000000003</v>
      </c>
      <c r="S10" s="22">
        <f t="shared" si="2"/>
        <v>2.6988000000000003</v>
      </c>
      <c r="T10" s="22">
        <f t="shared" si="2"/>
        <v>2.6988000000000003</v>
      </c>
      <c r="U10" s="22">
        <f t="shared" si="2"/>
        <v>2.6988000000000003</v>
      </c>
      <c r="V10" s="22">
        <f t="shared" si="2"/>
        <v>2.6988000000000003</v>
      </c>
      <c r="W10" s="22">
        <f t="shared" si="2"/>
        <v>2.6988000000000003</v>
      </c>
      <c r="X10" s="22">
        <f t="shared" si="2"/>
        <v>2.6988000000000003</v>
      </c>
      <c r="Y10" s="22">
        <f t="shared" si="2"/>
        <v>2.6988000000000003</v>
      </c>
      <c r="Z10" s="22">
        <f t="shared" si="2"/>
        <v>2.6988000000000003</v>
      </c>
      <c r="AA10" s="22">
        <f t="shared" si="2"/>
        <v>2.6988000000000003</v>
      </c>
      <c r="AB10" s="22">
        <f t="shared" si="2"/>
        <v>2.6988000000000003</v>
      </c>
      <c r="AC10" s="22">
        <f t="shared" si="2"/>
        <v>2.6988000000000003</v>
      </c>
      <c r="AD10" s="22">
        <f t="shared" si="2"/>
        <v>2.6988000000000003</v>
      </c>
      <c r="AE10" s="22">
        <f t="shared" si="2"/>
        <v>2.6988000000000003</v>
      </c>
      <c r="AF10" s="22">
        <f t="shared" si="2"/>
        <v>2.6988000000000003</v>
      </c>
      <c r="AG10" s="22">
        <f t="shared" si="2"/>
        <v>2.6988000000000003</v>
      </c>
      <c r="AH10" s="22">
        <f t="shared" si="2"/>
        <v>2.6988000000000003</v>
      </c>
      <c r="AI10" s="22">
        <f t="shared" si="2"/>
        <v>2.6988000000000003</v>
      </c>
      <c r="AJ10" s="22">
        <f t="shared" si="2"/>
        <v>2.6988000000000003</v>
      </c>
      <c r="AK10" s="22">
        <f t="shared" si="2"/>
        <v>2.6988000000000003</v>
      </c>
      <c r="AL10" s="22">
        <f t="shared" si="2"/>
        <v>2.6988000000000003</v>
      </c>
    </row>
    <row r="11" spans="3:38" x14ac:dyDescent="0.25">
      <c r="C11" s="3" t="s">
        <v>5</v>
      </c>
      <c r="D11" s="12">
        <v>390900</v>
      </c>
      <c r="E11" s="21"/>
      <c r="F11" s="21"/>
      <c r="G11" s="21"/>
      <c r="H11" s="21"/>
      <c r="I11" s="21"/>
      <c r="J11" s="22">
        <f>D11*0.0001</f>
        <v>39.090000000000003</v>
      </c>
      <c r="K11" s="22">
        <f>J11</f>
        <v>39.090000000000003</v>
      </c>
      <c r="L11" s="22">
        <f>K11</f>
        <v>39.090000000000003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3:38" x14ac:dyDescent="0.25">
      <c r="C12" s="3" t="s">
        <v>4</v>
      </c>
      <c r="D12" s="12">
        <v>781700</v>
      </c>
      <c r="E12" s="21"/>
      <c r="F12" s="21"/>
      <c r="G12" s="21"/>
      <c r="H12" s="21"/>
      <c r="I12" s="21"/>
      <c r="J12" s="22">
        <f>D12*0.0001</f>
        <v>78.17</v>
      </c>
      <c r="K12" s="22">
        <f>J12</f>
        <v>78.17</v>
      </c>
      <c r="L12" s="22">
        <f t="shared" ref="L12:AC12" si="3">K12</f>
        <v>78.17</v>
      </c>
      <c r="M12" s="22">
        <f t="shared" si="3"/>
        <v>78.17</v>
      </c>
      <c r="N12" s="22">
        <f t="shared" si="3"/>
        <v>78.17</v>
      </c>
      <c r="O12" s="22">
        <f t="shared" si="3"/>
        <v>78.17</v>
      </c>
      <c r="P12" s="22">
        <f t="shared" si="3"/>
        <v>78.17</v>
      </c>
      <c r="Q12" s="22">
        <f t="shared" si="3"/>
        <v>78.17</v>
      </c>
      <c r="R12" s="22">
        <f t="shared" si="3"/>
        <v>78.17</v>
      </c>
      <c r="S12" s="22">
        <f t="shared" si="3"/>
        <v>78.17</v>
      </c>
      <c r="T12" s="22">
        <f t="shared" si="3"/>
        <v>78.17</v>
      </c>
      <c r="U12" s="22">
        <f t="shared" si="3"/>
        <v>78.17</v>
      </c>
      <c r="V12" s="22">
        <f t="shared" si="3"/>
        <v>78.17</v>
      </c>
      <c r="W12" s="22">
        <f t="shared" si="3"/>
        <v>78.17</v>
      </c>
      <c r="X12" s="22">
        <f t="shared" si="3"/>
        <v>78.17</v>
      </c>
      <c r="Y12" s="22">
        <f t="shared" si="3"/>
        <v>78.17</v>
      </c>
      <c r="Z12" s="22">
        <f t="shared" si="3"/>
        <v>78.17</v>
      </c>
      <c r="AA12" s="22">
        <f t="shared" si="3"/>
        <v>78.17</v>
      </c>
      <c r="AB12" s="22">
        <f t="shared" si="3"/>
        <v>78.17</v>
      </c>
      <c r="AC12" s="22">
        <f t="shared" si="3"/>
        <v>78.17</v>
      </c>
      <c r="AD12" s="21"/>
      <c r="AE12" s="21"/>
      <c r="AF12" s="21"/>
      <c r="AG12" s="21"/>
      <c r="AH12" s="21"/>
      <c r="AI12" s="21"/>
      <c r="AJ12" s="21"/>
      <c r="AK12" s="21"/>
      <c r="AL12" s="21"/>
    </row>
    <row r="13" spans="3:38" x14ac:dyDescent="0.25">
      <c r="C13" s="3" t="s">
        <v>2</v>
      </c>
      <c r="D13" s="12">
        <v>1400000</v>
      </c>
      <c r="E13" s="21"/>
      <c r="F13" s="21"/>
      <c r="G13" s="21"/>
      <c r="H13" s="21"/>
      <c r="I13" s="21"/>
      <c r="J13" s="21">
        <f>D13*0.0001</f>
        <v>140</v>
      </c>
      <c r="K13" s="21">
        <f>J13</f>
        <v>140</v>
      </c>
      <c r="L13" s="21">
        <f t="shared" ref="L13:AC13" si="4">K13</f>
        <v>140</v>
      </c>
      <c r="M13" s="21">
        <f t="shared" si="4"/>
        <v>140</v>
      </c>
      <c r="N13" s="21">
        <f t="shared" si="4"/>
        <v>140</v>
      </c>
      <c r="O13" s="21">
        <f t="shared" si="4"/>
        <v>140</v>
      </c>
      <c r="P13" s="21">
        <f t="shared" si="4"/>
        <v>140</v>
      </c>
      <c r="Q13" s="21">
        <f t="shared" si="4"/>
        <v>140</v>
      </c>
      <c r="R13" s="21">
        <f t="shared" si="4"/>
        <v>140</v>
      </c>
      <c r="S13" s="21">
        <f t="shared" si="4"/>
        <v>140</v>
      </c>
      <c r="T13" s="21">
        <f t="shared" si="4"/>
        <v>140</v>
      </c>
      <c r="U13" s="21">
        <f t="shared" si="4"/>
        <v>140</v>
      </c>
      <c r="V13" s="21">
        <f t="shared" si="4"/>
        <v>140</v>
      </c>
      <c r="W13" s="21">
        <f t="shared" si="4"/>
        <v>140</v>
      </c>
      <c r="X13" s="21">
        <f t="shared" si="4"/>
        <v>140</v>
      </c>
      <c r="Y13" s="21">
        <f t="shared" si="4"/>
        <v>140</v>
      </c>
      <c r="Z13" s="21">
        <f t="shared" si="4"/>
        <v>140</v>
      </c>
      <c r="AA13" s="21">
        <f t="shared" si="4"/>
        <v>140</v>
      </c>
      <c r="AB13" s="21">
        <f t="shared" si="4"/>
        <v>140</v>
      </c>
      <c r="AC13" s="21">
        <f t="shared" si="4"/>
        <v>140</v>
      </c>
      <c r="AD13" s="21"/>
      <c r="AE13" s="21"/>
      <c r="AF13" s="21"/>
      <c r="AG13" s="21"/>
      <c r="AH13" s="21"/>
      <c r="AI13" s="21"/>
      <c r="AJ13" s="21"/>
      <c r="AK13" s="21"/>
      <c r="AL13" s="21"/>
    </row>
    <row r="14" spans="3:38" x14ac:dyDescent="0.25">
      <c r="C14" s="3" t="s">
        <v>3</v>
      </c>
      <c r="D14" s="12">
        <v>1400000</v>
      </c>
      <c r="E14" s="21"/>
      <c r="F14" s="21"/>
      <c r="G14" s="21">
        <f>D14*0.0001</f>
        <v>140</v>
      </c>
      <c r="H14" s="21">
        <f>G14</f>
        <v>140</v>
      </c>
      <c r="I14" s="21">
        <f>H14</f>
        <v>140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3:38" x14ac:dyDescent="0.25">
      <c r="C15" s="4" t="s">
        <v>0</v>
      </c>
      <c r="D15" s="4"/>
      <c r="E15" s="5">
        <v>60</v>
      </c>
      <c r="F15" s="5">
        <v>61</v>
      </c>
      <c r="G15" s="5">
        <v>62</v>
      </c>
      <c r="H15" s="5">
        <v>63</v>
      </c>
      <c r="I15" s="5">
        <v>64</v>
      </c>
      <c r="J15" s="13">
        <v>65</v>
      </c>
      <c r="K15" s="5">
        <v>66</v>
      </c>
      <c r="L15" s="5">
        <v>67</v>
      </c>
      <c r="M15" s="14">
        <v>68</v>
      </c>
      <c r="N15" s="14">
        <v>69</v>
      </c>
      <c r="O15" s="14">
        <v>70</v>
      </c>
      <c r="P15" s="14">
        <v>71</v>
      </c>
      <c r="Q15" s="14">
        <v>72</v>
      </c>
      <c r="R15" s="14">
        <v>73</v>
      </c>
      <c r="S15" s="14">
        <v>74</v>
      </c>
      <c r="T15" s="14">
        <v>75</v>
      </c>
      <c r="U15" s="14">
        <v>76</v>
      </c>
      <c r="V15" s="14">
        <v>77</v>
      </c>
      <c r="W15" s="14">
        <v>78</v>
      </c>
      <c r="X15" s="14">
        <v>79</v>
      </c>
      <c r="Y15" s="14">
        <v>80</v>
      </c>
      <c r="Z15" s="14">
        <v>81</v>
      </c>
      <c r="AA15" s="14">
        <v>82</v>
      </c>
      <c r="AB15" s="14">
        <v>83</v>
      </c>
      <c r="AC15" s="13">
        <v>84</v>
      </c>
      <c r="AD15" s="14"/>
      <c r="AE15" s="5"/>
      <c r="AF15" s="5"/>
      <c r="AG15" s="5"/>
      <c r="AH15" s="5"/>
      <c r="AI15" s="5"/>
      <c r="AJ15" s="5"/>
      <c r="AK15" s="5"/>
      <c r="AL15" s="5"/>
    </row>
    <row r="16" spans="3:38" x14ac:dyDescent="0.25">
      <c r="C16" s="4" t="s">
        <v>1</v>
      </c>
      <c r="D16" s="4"/>
      <c r="E16" s="5">
        <v>57</v>
      </c>
      <c r="F16" s="5">
        <v>58</v>
      </c>
      <c r="G16" s="5">
        <v>59</v>
      </c>
      <c r="H16" s="5">
        <v>60</v>
      </c>
      <c r="I16" s="5">
        <v>61</v>
      </c>
      <c r="J16" s="5">
        <v>62</v>
      </c>
      <c r="K16" s="5">
        <v>63</v>
      </c>
      <c r="L16" s="5">
        <v>64</v>
      </c>
      <c r="M16" s="13">
        <v>65</v>
      </c>
      <c r="N16" s="14">
        <v>66</v>
      </c>
      <c r="O16" s="14">
        <v>67</v>
      </c>
      <c r="P16" s="14">
        <v>68</v>
      </c>
      <c r="Q16" s="14">
        <v>69</v>
      </c>
      <c r="R16" s="14">
        <v>70</v>
      </c>
      <c r="S16" s="14">
        <v>71</v>
      </c>
      <c r="T16" s="14">
        <v>72</v>
      </c>
      <c r="U16" s="14">
        <v>73</v>
      </c>
      <c r="V16" s="14">
        <v>74</v>
      </c>
      <c r="W16" s="14">
        <v>75</v>
      </c>
      <c r="X16" s="14">
        <v>76</v>
      </c>
      <c r="Y16" s="14">
        <v>77</v>
      </c>
      <c r="Z16" s="14">
        <v>78</v>
      </c>
      <c r="AA16" s="14">
        <v>79</v>
      </c>
      <c r="AB16" s="14">
        <v>80</v>
      </c>
      <c r="AC16" s="14">
        <v>81</v>
      </c>
      <c r="AD16" s="14">
        <v>82</v>
      </c>
      <c r="AE16" s="5">
        <v>83</v>
      </c>
      <c r="AF16" s="5">
        <v>84</v>
      </c>
      <c r="AG16" s="5">
        <v>85</v>
      </c>
      <c r="AH16" s="5">
        <v>86</v>
      </c>
      <c r="AI16" s="5">
        <v>87</v>
      </c>
      <c r="AJ16" s="5">
        <v>88</v>
      </c>
      <c r="AK16" s="5">
        <v>89</v>
      </c>
      <c r="AL16" s="13">
        <v>90</v>
      </c>
    </row>
    <row r="17" spans="3:38" x14ac:dyDescent="0.25">
      <c r="C17" s="6" t="s">
        <v>9</v>
      </c>
      <c r="D17" s="6"/>
      <c r="E17" s="6">
        <f>SUM(E8:E14)</f>
        <v>0</v>
      </c>
      <c r="F17" s="6">
        <f t="shared" ref="F17:AL17" si="5">SUM(F8:F14)</f>
        <v>0</v>
      </c>
      <c r="G17" s="6">
        <f t="shared" si="5"/>
        <v>140</v>
      </c>
      <c r="H17" s="6">
        <f t="shared" si="5"/>
        <v>140</v>
      </c>
      <c r="I17" s="6">
        <f t="shared" si="5"/>
        <v>140</v>
      </c>
      <c r="J17" s="9">
        <f t="shared" si="5"/>
        <v>257.26</v>
      </c>
      <c r="K17" s="9">
        <f t="shared" si="5"/>
        <v>257.26</v>
      </c>
      <c r="L17" s="9">
        <f t="shared" si="5"/>
        <v>257.26</v>
      </c>
      <c r="M17" s="9">
        <f t="shared" si="5"/>
        <v>299.03880000000004</v>
      </c>
      <c r="N17" s="9">
        <f t="shared" si="5"/>
        <v>299.03880000000004</v>
      </c>
      <c r="O17" s="9">
        <f t="shared" si="5"/>
        <v>299.03880000000004</v>
      </c>
      <c r="P17" s="9">
        <f t="shared" si="5"/>
        <v>299.03880000000004</v>
      </c>
      <c r="Q17" s="9">
        <f t="shared" si="5"/>
        <v>299.03880000000004</v>
      </c>
      <c r="R17" s="9">
        <f t="shared" si="5"/>
        <v>299.03880000000004</v>
      </c>
      <c r="S17" s="9">
        <f t="shared" si="5"/>
        <v>299.03880000000004</v>
      </c>
      <c r="T17" s="9">
        <f t="shared" si="5"/>
        <v>299.03880000000004</v>
      </c>
      <c r="U17" s="9">
        <f t="shared" si="5"/>
        <v>299.03880000000004</v>
      </c>
      <c r="V17" s="9">
        <f t="shared" si="5"/>
        <v>299.03880000000004</v>
      </c>
      <c r="W17" s="9">
        <f t="shared" si="5"/>
        <v>299.03880000000004</v>
      </c>
      <c r="X17" s="9">
        <f t="shared" si="5"/>
        <v>299.03880000000004</v>
      </c>
      <c r="Y17" s="9">
        <f t="shared" si="5"/>
        <v>299.03880000000004</v>
      </c>
      <c r="Z17" s="9">
        <f t="shared" si="5"/>
        <v>299.03880000000004</v>
      </c>
      <c r="AA17" s="9">
        <f t="shared" si="5"/>
        <v>299.03880000000004</v>
      </c>
      <c r="AB17" s="9">
        <f t="shared" si="5"/>
        <v>299.03880000000004</v>
      </c>
      <c r="AC17" s="9">
        <f t="shared" si="5"/>
        <v>299.03880000000004</v>
      </c>
      <c r="AD17" s="9">
        <f t="shared" si="5"/>
        <v>185.86880000000002</v>
      </c>
      <c r="AE17" s="9">
        <f t="shared" si="5"/>
        <v>185.86880000000002</v>
      </c>
      <c r="AF17" s="9">
        <f t="shared" si="5"/>
        <v>185.86880000000002</v>
      </c>
      <c r="AG17" s="9">
        <f t="shared" si="5"/>
        <v>185.86880000000002</v>
      </c>
      <c r="AH17" s="9">
        <f t="shared" si="5"/>
        <v>185.86880000000002</v>
      </c>
      <c r="AI17" s="9">
        <f t="shared" si="5"/>
        <v>185.86880000000002</v>
      </c>
      <c r="AJ17" s="9">
        <f t="shared" si="5"/>
        <v>185.86880000000002</v>
      </c>
      <c r="AK17" s="9">
        <f t="shared" si="5"/>
        <v>185.86880000000002</v>
      </c>
      <c r="AL17" s="9">
        <f t="shared" si="5"/>
        <v>185.86880000000002</v>
      </c>
    </row>
    <row r="18" spans="3:38" x14ac:dyDescent="0.25">
      <c r="C18" s="6" t="s">
        <v>11</v>
      </c>
      <c r="D18" s="16">
        <v>250000</v>
      </c>
      <c r="E18" s="6">
        <f>D18*0.0001*12</f>
        <v>300</v>
      </c>
      <c r="F18" s="6">
        <f>E18</f>
        <v>300</v>
      </c>
      <c r="G18" s="6">
        <f t="shared" ref="G18:AC18" si="6">F18</f>
        <v>300</v>
      </c>
      <c r="H18" s="6">
        <f t="shared" si="6"/>
        <v>300</v>
      </c>
      <c r="I18" s="6">
        <f t="shared" si="6"/>
        <v>300</v>
      </c>
      <c r="J18" s="6">
        <f t="shared" si="6"/>
        <v>300</v>
      </c>
      <c r="K18" s="6">
        <f t="shared" si="6"/>
        <v>300</v>
      </c>
      <c r="L18" s="6">
        <f t="shared" si="6"/>
        <v>300</v>
      </c>
      <c r="M18" s="6">
        <f t="shared" si="6"/>
        <v>300</v>
      </c>
      <c r="N18" s="6">
        <f t="shared" si="6"/>
        <v>300</v>
      </c>
      <c r="O18" s="6">
        <f t="shared" si="6"/>
        <v>300</v>
      </c>
      <c r="P18" s="6">
        <f t="shared" si="6"/>
        <v>300</v>
      </c>
      <c r="Q18" s="6">
        <f t="shared" si="6"/>
        <v>300</v>
      </c>
      <c r="R18" s="6">
        <f t="shared" si="6"/>
        <v>300</v>
      </c>
      <c r="S18" s="6">
        <f t="shared" si="6"/>
        <v>300</v>
      </c>
      <c r="T18" s="6">
        <f t="shared" si="6"/>
        <v>300</v>
      </c>
      <c r="U18" s="6">
        <f t="shared" si="6"/>
        <v>300</v>
      </c>
      <c r="V18" s="6">
        <f t="shared" si="6"/>
        <v>300</v>
      </c>
      <c r="W18" s="6">
        <f t="shared" si="6"/>
        <v>300</v>
      </c>
      <c r="X18" s="6">
        <f t="shared" si="6"/>
        <v>300</v>
      </c>
      <c r="Y18" s="6">
        <f t="shared" si="6"/>
        <v>300</v>
      </c>
      <c r="Z18" s="6">
        <f t="shared" si="6"/>
        <v>300</v>
      </c>
      <c r="AA18" s="6">
        <f t="shared" si="6"/>
        <v>300</v>
      </c>
      <c r="AB18" s="6">
        <f t="shared" si="6"/>
        <v>300</v>
      </c>
      <c r="AC18" s="6">
        <f t="shared" si="6"/>
        <v>300</v>
      </c>
      <c r="AD18" s="9">
        <f>AC18*0.7</f>
        <v>210</v>
      </c>
      <c r="AE18" s="9">
        <f>AD18</f>
        <v>210</v>
      </c>
      <c r="AF18" s="9">
        <f t="shared" ref="AF18:AL18" si="7">AE18</f>
        <v>210</v>
      </c>
      <c r="AG18" s="9">
        <f t="shared" si="7"/>
        <v>210</v>
      </c>
      <c r="AH18" s="9">
        <f t="shared" si="7"/>
        <v>210</v>
      </c>
      <c r="AI18" s="9">
        <f t="shared" si="7"/>
        <v>210</v>
      </c>
      <c r="AJ18" s="9">
        <f t="shared" si="7"/>
        <v>210</v>
      </c>
      <c r="AK18" s="9">
        <f t="shared" si="7"/>
        <v>210</v>
      </c>
      <c r="AL18" s="9">
        <f t="shared" si="7"/>
        <v>210</v>
      </c>
    </row>
    <row r="19" spans="3:38" x14ac:dyDescent="0.25">
      <c r="C19" s="7" t="s">
        <v>47</v>
      </c>
      <c r="D19" s="15">
        <f>SUM(E19:AL19)</f>
        <v>-1441.7411999999997</v>
      </c>
      <c r="E19" s="8">
        <f>E17-E18</f>
        <v>-300</v>
      </c>
      <c r="F19" s="8">
        <f t="shared" ref="F19:AL19" si="8">F17-F18</f>
        <v>-300</v>
      </c>
      <c r="G19" s="8">
        <f t="shared" si="8"/>
        <v>-160</v>
      </c>
      <c r="H19" s="8">
        <f t="shared" si="8"/>
        <v>-160</v>
      </c>
      <c r="I19" s="8">
        <f t="shared" si="8"/>
        <v>-160</v>
      </c>
      <c r="J19" s="8">
        <f t="shared" si="8"/>
        <v>-42.740000000000009</v>
      </c>
      <c r="K19" s="8">
        <f t="shared" si="8"/>
        <v>-42.740000000000009</v>
      </c>
      <c r="L19" s="8">
        <f t="shared" si="8"/>
        <v>-42.740000000000009</v>
      </c>
      <c r="M19" s="8">
        <f t="shared" si="8"/>
        <v>-0.96119999999996253</v>
      </c>
      <c r="N19" s="8">
        <f t="shared" si="8"/>
        <v>-0.96119999999996253</v>
      </c>
      <c r="O19" s="8">
        <f t="shared" si="8"/>
        <v>-0.96119999999996253</v>
      </c>
      <c r="P19" s="8">
        <f t="shared" si="8"/>
        <v>-0.96119999999996253</v>
      </c>
      <c r="Q19" s="8">
        <f t="shared" si="8"/>
        <v>-0.96119999999996253</v>
      </c>
      <c r="R19" s="8">
        <f t="shared" si="8"/>
        <v>-0.96119999999996253</v>
      </c>
      <c r="S19" s="8">
        <f t="shared" si="8"/>
        <v>-0.96119999999996253</v>
      </c>
      <c r="T19" s="8">
        <f t="shared" si="8"/>
        <v>-0.96119999999996253</v>
      </c>
      <c r="U19" s="8">
        <f t="shared" si="8"/>
        <v>-0.96119999999996253</v>
      </c>
      <c r="V19" s="8">
        <f t="shared" si="8"/>
        <v>-0.96119999999996253</v>
      </c>
      <c r="W19" s="8">
        <f t="shared" si="8"/>
        <v>-0.96119999999996253</v>
      </c>
      <c r="X19" s="8">
        <f t="shared" si="8"/>
        <v>-0.96119999999996253</v>
      </c>
      <c r="Y19" s="8">
        <f t="shared" si="8"/>
        <v>-0.96119999999996253</v>
      </c>
      <c r="Z19" s="8">
        <f t="shared" si="8"/>
        <v>-0.96119999999996253</v>
      </c>
      <c r="AA19" s="8">
        <f t="shared" si="8"/>
        <v>-0.96119999999996253</v>
      </c>
      <c r="AB19" s="8">
        <f t="shared" si="8"/>
        <v>-0.96119999999996253</v>
      </c>
      <c r="AC19" s="8">
        <f t="shared" si="8"/>
        <v>-0.96119999999996253</v>
      </c>
      <c r="AD19" s="8">
        <f t="shared" si="8"/>
        <v>-24.131199999999978</v>
      </c>
      <c r="AE19" s="8">
        <f t="shared" si="8"/>
        <v>-24.131199999999978</v>
      </c>
      <c r="AF19" s="8">
        <f t="shared" si="8"/>
        <v>-24.131199999999978</v>
      </c>
      <c r="AG19" s="8">
        <f t="shared" si="8"/>
        <v>-24.131199999999978</v>
      </c>
      <c r="AH19" s="8">
        <f t="shared" si="8"/>
        <v>-24.131199999999978</v>
      </c>
      <c r="AI19" s="8">
        <f t="shared" si="8"/>
        <v>-24.131199999999978</v>
      </c>
      <c r="AJ19" s="8">
        <f t="shared" si="8"/>
        <v>-24.131199999999978</v>
      </c>
      <c r="AK19" s="8">
        <f t="shared" si="8"/>
        <v>-24.131199999999978</v>
      </c>
      <c r="AL19" s="8">
        <f t="shared" si="8"/>
        <v>-24.131199999999978</v>
      </c>
    </row>
    <row r="20" spans="3:38" ht="7.5" customHeight="1" x14ac:dyDescent="0.25"/>
    <row r="21" spans="3:38" s="2" customFormat="1" x14ac:dyDescent="0.4"/>
  </sheetData>
  <phoneticPr fontId="3"/>
  <pageMargins left="0.7" right="0.7" top="0.75" bottom="0.75" header="0.3" footer="0.3"/>
  <ignoredErrors>
    <ignoredError sqref="E17:F17" formulaRange="1"/>
    <ignoredError sqref="AD1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年金不足額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2020-09-11T23:47:42Z</dcterms:modified>
</cp:coreProperties>
</file>